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табл.11" sheetId="1" r:id="rId1"/>
  </sheets>
  <definedNames>
    <definedName name="_xlnm.Print_Area" localSheetId="0">'табл.11'!$A$1:$E$192</definedName>
  </definedNames>
  <calcPr fullCalcOnLoad="1"/>
</workbook>
</file>

<file path=xl/sharedStrings.xml><?xml version="1.0" encoding="utf-8"?>
<sst xmlns="http://schemas.openxmlformats.org/spreadsheetml/2006/main" count="204" uniqueCount="106">
  <si>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</si>
  <si>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</si>
  <si>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всего</t>
  </si>
  <si>
    <t>"Городское хозяйство"</t>
  </si>
  <si>
    <t>Управление культуры администрации городского округа «Город Йошкар-Ола»</t>
  </si>
  <si>
    <t>Управление образования администрации городского округа «Город Йошкар-Ола»</t>
  </si>
  <si>
    <t>Семеновское территориальное управление администрации городского округа «Город Йошкар-Ола»</t>
  </si>
  <si>
    <t>всего:</t>
  </si>
  <si>
    <t>всего, в том числе:</t>
  </si>
  <si>
    <t>Комитет по физической культуре и спорту администрации городского округа «Город Йошкар-Ола»</t>
  </si>
  <si>
    <t xml:space="preserve">Комитет по физической культуре и спорту администрация городского округа «Город Йошкар-Ола» </t>
  </si>
  <si>
    <t>Семеновское территориальное управление администрации городского округа                               «Город Йошкар-Ола»</t>
  </si>
  <si>
    <t>Финансовое управление администрации городского округа «Город Йошкар-Ола» (далее - финансовое управление)</t>
  </si>
  <si>
    <t>«Обеспечение реализации муниципальной программы «Управление муниципальными финансами и муниципальным долгом городского округа «Город "Йошкар-Ола" на 2014-2016 годы"</t>
  </si>
  <si>
    <t>Подпрограмма 2</t>
  </si>
  <si>
    <t>«Развитие образования и реализация молодежной политики городского округа «Город Йошкар-Ола»</t>
  </si>
  <si>
    <t>Управление образования</t>
  </si>
  <si>
    <t>Подпрограмма 1</t>
  </si>
  <si>
    <t>«Развитие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</si>
  <si>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</si>
  <si>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Подпрограмма 3</t>
  </si>
  <si>
    <t>«Развитие дополнительного образования и воспитательной системы в городском округе «Город Йошкар-Ола»</t>
  </si>
  <si>
    <t>Подпрограмма 4</t>
  </si>
  <si>
    <t>«Реализация молодежной политики в городском округе "Город Йошкар-Ола"</t>
  </si>
  <si>
    <t>Отдел молодежной политики управления образования</t>
  </si>
  <si>
    <t>Подпрограмма 5</t>
  </si>
  <si>
    <t>Подпрограмма 6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</si>
  <si>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</si>
  <si>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«Управление муниципальным имуществом» на 2014-2016 годы</t>
  </si>
  <si>
    <t>комитет  по управлению муниципальным  имуществом администрации городского округа «Город Йошкар-Ола»</t>
  </si>
  <si>
    <t>Администрация городского округа «Город Йошкар-Ола»</t>
  </si>
  <si>
    <t xml:space="preserve">Подпрограмма 1 </t>
  </si>
  <si>
    <t>«Профилактика правонарушений в городском округе «Город Йошкар-Ола»</t>
  </si>
  <si>
    <t>«Повышение безопасности дорожного движения в городском округе «Город Йошкар-Ола»</t>
  </si>
  <si>
    <t>Материально-техническое обеспечение для улучшения условий, обеспечивающих комфортное и безопасное осуществление дорожного движения на территории городского округа «Город Йошкар-Ола»</t>
  </si>
  <si>
    <t>Управление  образования администрации городского округа «Город Йошкар-Ола»</t>
  </si>
  <si>
    <t xml:space="preserve"> «Обеспечение реализации муниципальной программы                                                                                                                                                   городского округа «Город Йошкар-Ола «Управление муниципальным имуществом»</t>
  </si>
  <si>
    <t>Материально-техническое и финансовое обеспечение деятельности комитета по управлению муниципальным имуществом администрации городского округа «Город Йошкар-Ола»</t>
  </si>
  <si>
    <t>Семёновское управление  администрации городского округа «Город Йошкар-Ола»</t>
  </si>
  <si>
    <t>Управление культуры</t>
  </si>
  <si>
    <t>"Обеспечение деятельности подведомственных учреждений и средств массовой информации"</t>
  </si>
  <si>
    <t>Обеспечение реализации муниципальной программы "Развитие культуры, искусства и средств массовой информации"</t>
  </si>
  <si>
    <t>"Развитие культуры, искусства и средств массовой информации"</t>
  </si>
  <si>
    <t>Отдел экономики администрации городского округа «Город Йошкар-Ола»</t>
  </si>
  <si>
    <t>«Формирование системы эффективной муниципальной власти на 2014-2018 годы»</t>
  </si>
  <si>
    <t>Развитие муниципальной службы в городском округе "Город Йошкар-Ола"</t>
  </si>
  <si>
    <t>Противодействие коррупции в городском округе «Город Йошкар-Ола» на 2014-2018 годы</t>
  </si>
  <si>
    <t>«Обеспечение реализации муниципальной программы «Формирование системы эффективной муниципальной власти»</t>
  </si>
  <si>
    <t>"Экологическая безопасность города Йошкар-Олы на 2014-2018 годы"</t>
  </si>
  <si>
    <t>Комитет  по управлению муниципальным  имуществом администрации городского округа «Город Йошкар-Ола»</t>
  </si>
  <si>
    <t>управление по делам ГОиЧС</t>
  </si>
  <si>
    <t>МКУ «Йошкар-Олинская АСС»</t>
  </si>
  <si>
    <t>управление городского хозяйства</t>
  </si>
  <si>
    <t>Профилактика терроризма и экстремизма в городском округе «Город Йошкар-Ола»</t>
  </si>
  <si>
    <t>Обеспечение деятельности подведомственных учреждений</t>
  </si>
  <si>
    <t>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на 2014 - 2016 годы</t>
  </si>
  <si>
    <t>Развитие жилищного строительства на териитории городского округа "Город Йошкар-Ола"</t>
  </si>
  <si>
    <t>Комплексное развитие коммунальной инфраструктцры городского округа "Город Йошкар-Ола"</t>
  </si>
  <si>
    <t>в тыс. руб.</t>
  </si>
  <si>
    <t>Отдел муниципальной службы и кадровой работы администрации городского округа «Город Йошкар-Ола"</t>
  </si>
  <si>
    <t>Обеспечение реализации муниципальной программы "Защита населения и территорий городского округа "Город Йошкар-Ола" от чрезвычайных ситуаций природного и техногенного характера"</t>
  </si>
  <si>
    <t xml:space="preserve"> «Обеспечение жильем и услугами жилищно-коммунального хозяйства населения городского округа "Город Йошкар-Ола" на 2014-2018годы"</t>
  </si>
  <si>
    <t xml:space="preserve">Администрация городского округа «Город Йошкар-Ола» </t>
  </si>
  <si>
    <t>МКУ "Дирекция муниципального заказа"</t>
  </si>
  <si>
    <t>Комитет по муниципальному имеществ</t>
  </si>
  <si>
    <t>Семёновское управление администрации городского округа "Город Йошкар-Ола"</t>
  </si>
  <si>
    <t>Комитет  по управлению муниципальным  имуществом администрации городского округа «Город Йошкар-Ола».</t>
  </si>
  <si>
    <t>Муниципальные программы городского округа 
"Город Йошкар-Ола"</t>
  </si>
  <si>
    <t>Всего:</t>
  </si>
  <si>
    <t>Комитет эклогии и природопользования</t>
  </si>
  <si>
    <t>Отдел финансирования и бухгалтерского учета</t>
  </si>
  <si>
    <t>«Совершенствование бюджетной политики и эффективное использование бюджетного потенциала городского округа "Город Йошкар-Ола"</t>
  </si>
  <si>
    <t>Комитет по муниципальному имеществу</t>
  </si>
  <si>
    <t>Управление городского хозяйства г.Йошкар-Олы</t>
  </si>
  <si>
    <t>Управление городского хозяйства г. Йошкар-Ола</t>
  </si>
  <si>
    <t>Отдел муниципальной службы и кадровой работы администрации городского округа "Город Йошкар-Ола"</t>
  </si>
  <si>
    <t>Администрация городского округа «Город Йошкар-Ола» в лице отдела предпринимательства</t>
  </si>
  <si>
    <t xml:space="preserve">Управление по взаимодействию с общественными организациями и работе с населением администрации городского округа «Город Йошкар-Ола» </t>
  </si>
  <si>
    <t xml:space="preserve">Подпрограмма «Наш двор» </t>
  </si>
  <si>
    <t>Обеспечение качественными услугами ЖКХ населения городского округа «Город Йошкар-Ола»</t>
  </si>
  <si>
    <t>Содержанеи и ремонт технических средств организации дорожного движения</t>
  </si>
  <si>
    <t xml:space="preserve">Обеспечение реализации муниципальной программы "Обеспечение жильем и услугами ЖКХ населения городского окргуа«Город Йошкар-Ола» </t>
  </si>
  <si>
    <t>Управление архитектуры и градостроительства</t>
  </si>
  <si>
    <t xml:space="preserve">Управление культуры администрации городского округа «Город Йошкар-О </t>
  </si>
  <si>
    <t>«Ресурсное обеспечение содержания имущества казны городского округа «Город Йошкар-Ола»</t>
  </si>
  <si>
    <t xml:space="preserve">план на текущий год </t>
  </si>
  <si>
    <t>факт отчетного года</t>
  </si>
  <si>
    <t xml:space="preserve">Отчет о ходе реализации муниципальных  программ городского округа «Город Йошкар-Ола»
за I квартал 2016 года
</t>
  </si>
  <si>
    <t>Финансирование из бюджета городского округа «Город Йошкар-Ола»</t>
  </si>
  <si>
    <t>№ п/п</t>
  </si>
  <si>
    <t>"Управление муниципальными финансами и муниципальным долгом городского округа «Город Йошкар-Ола» на 2014-2016 годы"</t>
  </si>
  <si>
    <t>Подпрограмма  9</t>
  </si>
  <si>
    <t>Подпрограмма  8</t>
  </si>
  <si>
    <t>Подпрограмма 7</t>
  </si>
  <si>
    <t>Подпрограмма   6</t>
  </si>
  <si>
    <t>Подпрограмма  3</t>
  </si>
  <si>
    <t>Подпрограмма   1</t>
  </si>
  <si>
    <t>"Муниципальная программа "Развитие малого и среднего предпринимательства в городском округе "Город Йошкар-Ола" на 2015-2019 годы"</t>
  </si>
  <si>
    <t>Управление образования, МДОУ</t>
  </si>
  <si>
    <t>«Обеспечение жильем молодых семей города Йошкар-Олы на 2015-2018 годы»</t>
  </si>
  <si>
    <t xml:space="preserve">«Строительство, реконструкция и ремонт автомобильных дорог, бульваров и скверов городского округа «Город Йошкар-Ола» </t>
  </si>
  <si>
    <t xml:space="preserve">Благоустройство, озеленение территории городского округа «Город Йошкар-Ола» </t>
  </si>
  <si>
    <t>Строительство, реконструкция и модернизация систем наружного освещения территории городского округа «Город Йошкар-Ола»</t>
  </si>
  <si>
    <t xml:space="preserve">Поддержка общественной инициативы и развитие территорий в городском округе «Город Йошкар-Ола» </t>
  </si>
  <si>
    <t>Энергосбережение и повышение энергетической эффективности в городском округе «Город Йошкар-Ола»</t>
  </si>
  <si>
    <t>Обеспечение реализации муниципальной програмы "Городское хозяйство"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</si>
</sst>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;[Red]0.0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5"/>
        <bgColor indexed="45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wrapText="1"/>
    </xf>
    <xf numFmtId="176" fontId="5" fillId="0" borderId="0" xfId="0" applyNumberFormat="1" applyFont="1" applyFill="1" applyAlignment="1">
      <alignment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7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22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4" fillId="4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wrapText="1"/>
    </xf>
    <xf numFmtId="0" fontId="6" fillId="22" borderId="10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4" fillId="22" borderId="12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vertical="top" wrapText="1"/>
    </xf>
    <xf numFmtId="49" fontId="4" fillId="22" borderId="10" xfId="0" applyNumberFormat="1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center" wrapText="1"/>
    </xf>
    <xf numFmtId="176" fontId="4" fillId="4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8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justify" vertical="top" wrapText="1"/>
    </xf>
    <xf numFmtId="0" fontId="4" fillId="4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4" fillId="22" borderId="19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176" fontId="6" fillId="0" borderId="2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176" fontId="4" fillId="22" borderId="1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22" borderId="2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176" fontId="6" fillId="0" borderId="10" xfId="52" applyNumberFormat="1" applyFont="1" applyBorder="1" applyAlignment="1">
      <alignment horizontal="center" vertical="center" wrapText="1"/>
      <protection/>
    </xf>
    <xf numFmtId="176" fontId="2" fillId="0" borderId="10" xfId="52" applyNumberFormat="1" applyFont="1" applyBorder="1" applyAlignment="1">
      <alignment horizontal="center" vertical="center" wrapText="1"/>
      <protection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7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8" fillId="4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6" fillId="22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22" borderId="21" xfId="0" applyNumberFormat="1" applyFont="1" applyFill="1" applyBorder="1" applyAlignment="1">
      <alignment horizontal="center" vertical="center" wrapText="1"/>
    </xf>
    <xf numFmtId="176" fontId="4" fillId="22" borderId="0" xfId="0" applyNumberFormat="1" applyFont="1" applyFill="1" applyBorder="1" applyAlignment="1">
      <alignment horizontal="center" vertical="center" wrapText="1"/>
    </xf>
    <xf numFmtId="176" fontId="8" fillId="4" borderId="2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left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4" borderId="17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28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justify" vertical="top" wrapText="1"/>
    </xf>
    <xf numFmtId="0" fontId="4" fillId="4" borderId="29" xfId="0" applyFont="1" applyFill="1" applyBorder="1" applyAlignment="1">
      <alignment horizontal="justify" vertical="top" wrapText="1"/>
    </xf>
    <xf numFmtId="0" fontId="4" fillId="4" borderId="1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49" fontId="4" fillId="22" borderId="35" xfId="0" applyNumberFormat="1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176" fontId="2" fillId="0" borderId="13" xfId="52" applyNumberFormat="1" applyFont="1" applyBorder="1" applyAlignment="1">
      <alignment horizontal="center" vertical="center" wrapText="1"/>
      <protection/>
    </xf>
    <xf numFmtId="176" fontId="2" fillId="0" borderId="19" xfId="52" applyNumberFormat="1" applyFont="1" applyBorder="1" applyAlignment="1">
      <alignment horizontal="center" vertical="center" wrapText="1"/>
      <protection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176" fontId="6" fillId="0" borderId="1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6" fontId="4" fillId="22" borderId="13" xfId="0" applyNumberFormat="1" applyFont="1" applyFill="1" applyBorder="1" applyAlignment="1">
      <alignment horizontal="center" vertical="center" wrapText="1"/>
    </xf>
    <xf numFmtId="176" fontId="4" fillId="22" borderId="1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76" fontId="6" fillId="0" borderId="10" xfId="52" applyNumberFormat="1" applyFont="1" applyBorder="1" applyAlignment="1">
      <alignment horizontal="center" vertical="center" wrapText="1"/>
      <protection/>
    </xf>
    <xf numFmtId="0" fontId="4" fillId="7" borderId="21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70" zoomScaleNormal="70" zoomScaleSheetLayoutView="70" zoomScalePageLayoutView="110" workbookViewId="0" topLeftCell="A1">
      <pane ySplit="6" topLeftCell="BM143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23.28125" style="3" customWidth="1"/>
    <col min="2" max="2" width="36.7109375" style="3" customWidth="1"/>
    <col min="3" max="3" width="26.7109375" style="3" customWidth="1"/>
    <col min="4" max="4" width="14.57421875" style="4" customWidth="1"/>
    <col min="5" max="5" width="17.00390625" style="4" customWidth="1"/>
    <col min="6" max="6" width="18.00390625" style="1" customWidth="1"/>
    <col min="7" max="7" width="14.421875" style="1" customWidth="1"/>
    <col min="8" max="8" width="11.57421875" style="1" customWidth="1"/>
    <col min="9" max="16384" width="9.140625" style="1" customWidth="1"/>
  </cols>
  <sheetData>
    <row r="1" spans="1:6" ht="15.75">
      <c r="A1" s="14"/>
      <c r="B1" s="14"/>
      <c r="C1" s="14"/>
      <c r="D1" s="15"/>
      <c r="E1" s="16"/>
      <c r="F1" s="17"/>
    </row>
    <row r="2" spans="1:12" s="2" customFormat="1" ht="41.25" customHeight="1">
      <c r="A2" s="144" t="s">
        <v>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6" ht="20.25" customHeight="1">
      <c r="A3" s="14"/>
      <c r="B3" s="14"/>
      <c r="C3" s="14"/>
      <c r="D3" s="15"/>
      <c r="E3" s="16" t="s">
        <v>58</v>
      </c>
      <c r="F3" s="17"/>
    </row>
    <row r="4" spans="1:6" ht="65.25" customHeight="1">
      <c r="A4" s="127" t="s">
        <v>89</v>
      </c>
      <c r="B4" s="127" t="s">
        <v>0</v>
      </c>
      <c r="C4" s="127" t="s">
        <v>1</v>
      </c>
      <c r="D4" s="231" t="s">
        <v>88</v>
      </c>
      <c r="E4" s="232"/>
      <c r="F4" s="17"/>
    </row>
    <row r="5" spans="1:6" ht="111.75" customHeight="1">
      <c r="A5" s="127"/>
      <c r="B5" s="127"/>
      <c r="C5" s="127"/>
      <c r="D5" s="18" t="s">
        <v>85</v>
      </c>
      <c r="E5" s="18" t="s">
        <v>86</v>
      </c>
      <c r="F5" s="17"/>
    </row>
    <row r="6" spans="1:6" ht="21.75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17"/>
    </row>
    <row r="7" spans="1:6" ht="75.75" customHeight="1">
      <c r="A7" s="145" t="s">
        <v>67</v>
      </c>
      <c r="B7" s="146"/>
      <c r="C7" s="58" t="s">
        <v>62</v>
      </c>
      <c r="D7" s="57">
        <f>SUM(D8,D25,D44,D57,D63,D65,D99,D130,D186)</f>
        <v>2889742.5800000005</v>
      </c>
      <c r="E7" s="57">
        <f>SUM(E8,E25,E44,E57,E63,E65,E99,E130,E186)</f>
        <v>609074.71</v>
      </c>
      <c r="F7" s="17"/>
    </row>
    <row r="8" spans="1:6" ht="25.5" customHeight="1">
      <c r="A8" s="123">
        <v>1</v>
      </c>
      <c r="B8" s="147" t="s">
        <v>15</v>
      </c>
      <c r="C8" s="19" t="s">
        <v>7</v>
      </c>
      <c r="D8" s="84">
        <v>1493606.5</v>
      </c>
      <c r="E8" s="84">
        <v>363778.1</v>
      </c>
      <c r="F8" s="17"/>
    </row>
    <row r="9" spans="1:6" ht="37.5" customHeight="1">
      <c r="A9" s="117"/>
      <c r="B9" s="147"/>
      <c r="C9" s="20" t="s">
        <v>16</v>
      </c>
      <c r="D9" s="48">
        <v>1493606.5</v>
      </c>
      <c r="E9" s="48">
        <v>363778.1</v>
      </c>
      <c r="F9" s="17"/>
    </row>
    <row r="10" spans="1:7" ht="30" customHeight="1">
      <c r="A10" s="128" t="s">
        <v>17</v>
      </c>
      <c r="B10" s="128" t="s">
        <v>18</v>
      </c>
      <c r="C10" s="35" t="s">
        <v>7</v>
      </c>
      <c r="D10" s="27">
        <f>SUM(D11:D12)</f>
        <v>637032.2</v>
      </c>
      <c r="E10" s="104">
        <f>SUM(E11:E12)</f>
        <v>160918.4</v>
      </c>
      <c r="F10" s="105"/>
      <c r="G10" s="105"/>
    </row>
    <row r="11" spans="1:6" ht="56.25" customHeight="1">
      <c r="A11" s="129"/>
      <c r="B11" s="129"/>
      <c r="C11" s="22" t="s">
        <v>98</v>
      </c>
      <c r="D11" s="48">
        <v>632641.6</v>
      </c>
      <c r="E11" s="48">
        <v>160718.4</v>
      </c>
      <c r="F11" s="17"/>
    </row>
    <row r="12" spans="1:6" ht="56.25" customHeight="1">
      <c r="A12" s="130"/>
      <c r="B12" s="130"/>
      <c r="C12" s="22" t="s">
        <v>63</v>
      </c>
      <c r="D12" s="48">
        <v>4390.6</v>
      </c>
      <c r="E12" s="48">
        <v>200</v>
      </c>
      <c r="F12" s="17"/>
    </row>
    <row r="13" spans="1:6" ht="17.25" customHeight="1">
      <c r="A13" s="118" t="s">
        <v>14</v>
      </c>
      <c r="B13" s="124" t="s">
        <v>19</v>
      </c>
      <c r="C13" s="35" t="s">
        <v>7</v>
      </c>
      <c r="D13" s="27">
        <v>702417.6</v>
      </c>
      <c r="E13" s="27">
        <v>179810.4</v>
      </c>
      <c r="F13" s="17"/>
    </row>
    <row r="14" spans="1:6" ht="36.75" customHeight="1">
      <c r="A14" s="118"/>
      <c r="B14" s="124"/>
      <c r="C14" s="22" t="s">
        <v>16</v>
      </c>
      <c r="D14" s="48">
        <v>702417.6</v>
      </c>
      <c r="E14" s="48">
        <v>179810.4</v>
      </c>
      <c r="F14" s="17"/>
    </row>
    <row r="15" spans="1:6" ht="21.75" customHeight="1">
      <c r="A15" s="124" t="s">
        <v>20</v>
      </c>
      <c r="B15" s="124" t="s">
        <v>21</v>
      </c>
      <c r="C15" s="35" t="s">
        <v>7</v>
      </c>
      <c r="D15" s="27">
        <v>30144.1</v>
      </c>
      <c r="E15" s="27">
        <v>5946.1</v>
      </c>
      <c r="F15" s="17"/>
    </row>
    <row r="16" spans="1:6" ht="45.75" customHeight="1">
      <c r="A16" s="124"/>
      <c r="B16" s="124"/>
      <c r="C16" s="21" t="s">
        <v>16</v>
      </c>
      <c r="D16" s="48">
        <v>30144.1</v>
      </c>
      <c r="E16" s="48">
        <v>5946.1</v>
      </c>
      <c r="F16" s="17"/>
    </row>
    <row r="17" spans="1:6" ht="22.5" customHeight="1">
      <c r="A17" s="124" t="s">
        <v>22</v>
      </c>
      <c r="B17" s="124" t="s">
        <v>23</v>
      </c>
      <c r="C17" s="35" t="s">
        <v>7</v>
      </c>
      <c r="D17" s="27">
        <v>11446.1</v>
      </c>
      <c r="E17" s="27">
        <v>528.5</v>
      </c>
      <c r="F17" s="17"/>
    </row>
    <row r="18" spans="1:6" ht="39" customHeight="1">
      <c r="A18" s="124"/>
      <c r="B18" s="124"/>
      <c r="C18" s="21" t="s">
        <v>16</v>
      </c>
      <c r="D18" s="48">
        <v>11446.1</v>
      </c>
      <c r="E18" s="48">
        <v>528.5</v>
      </c>
      <c r="F18" s="17"/>
    </row>
    <row r="19" spans="1:6" ht="24" customHeight="1">
      <c r="A19" s="139" t="s">
        <v>25</v>
      </c>
      <c r="B19" s="128" t="s">
        <v>99</v>
      </c>
      <c r="C19" s="35" t="s">
        <v>7</v>
      </c>
      <c r="D19" s="27">
        <f>SUM(D20:D21)</f>
        <v>330</v>
      </c>
      <c r="E19" s="27">
        <f>SUM(E20:E21)</f>
        <v>0</v>
      </c>
      <c r="F19" s="17"/>
    </row>
    <row r="20" spans="1:6" ht="42" customHeight="1">
      <c r="A20" s="140"/>
      <c r="B20" s="129"/>
      <c r="C20" s="21" t="s">
        <v>16</v>
      </c>
      <c r="D20" s="48">
        <v>0</v>
      </c>
      <c r="E20" s="48">
        <v>0</v>
      </c>
      <c r="F20" s="17"/>
    </row>
    <row r="21" spans="1:6" ht="57.75" customHeight="1">
      <c r="A21" s="141"/>
      <c r="B21" s="130"/>
      <c r="C21" s="21" t="s">
        <v>62</v>
      </c>
      <c r="D21" s="48">
        <v>330</v>
      </c>
      <c r="E21" s="48">
        <v>0</v>
      </c>
      <c r="F21" s="17"/>
    </row>
    <row r="22" spans="1:6" ht="24" customHeight="1">
      <c r="A22" s="139" t="s">
        <v>26</v>
      </c>
      <c r="B22" s="128" t="s">
        <v>27</v>
      </c>
      <c r="C22" s="35" t="s">
        <v>7</v>
      </c>
      <c r="D22" s="27">
        <v>112236.5</v>
      </c>
      <c r="E22" s="27">
        <v>16574.7</v>
      </c>
      <c r="F22" s="17"/>
    </row>
    <row r="23" spans="1:6" ht="98.25" customHeight="1">
      <c r="A23" s="140"/>
      <c r="B23" s="129"/>
      <c r="C23" s="21" t="s">
        <v>24</v>
      </c>
      <c r="D23" s="48">
        <v>112236.5</v>
      </c>
      <c r="E23" s="48">
        <v>16574.7</v>
      </c>
      <c r="F23" s="17"/>
    </row>
    <row r="24" spans="1:6" ht="98.25" customHeight="1" thickBot="1">
      <c r="A24" s="233"/>
      <c r="B24" s="234"/>
      <c r="C24" s="21" t="s">
        <v>62</v>
      </c>
      <c r="D24" s="103">
        <v>0</v>
      </c>
      <c r="E24" s="103">
        <v>0</v>
      </c>
      <c r="F24" s="17"/>
    </row>
    <row r="25" spans="1:7" ht="21" customHeight="1">
      <c r="A25" s="113">
        <v>2</v>
      </c>
      <c r="B25" s="116" t="s">
        <v>61</v>
      </c>
      <c r="C25" s="45" t="s">
        <v>8</v>
      </c>
      <c r="D25" s="30">
        <f>D26+D27+D28+D29+D30+D31</f>
        <v>194270.57</v>
      </c>
      <c r="E25" s="30">
        <f>E26+E27+E28+E29+E30+E31</f>
        <v>39758.79999999999</v>
      </c>
      <c r="F25" s="81"/>
      <c r="G25" s="11"/>
    </row>
    <row r="26" spans="1:6" ht="47.25">
      <c r="A26" s="114"/>
      <c r="B26" s="147"/>
      <c r="C26" s="31" t="s">
        <v>62</v>
      </c>
      <c r="D26" s="26">
        <f>D33</f>
        <v>3562.4</v>
      </c>
      <c r="E26" s="26">
        <f>E33</f>
        <v>861.6</v>
      </c>
      <c r="F26" s="17"/>
    </row>
    <row r="27" spans="1:6" ht="31.5">
      <c r="A27" s="114"/>
      <c r="B27" s="147"/>
      <c r="C27" s="31" t="s">
        <v>63</v>
      </c>
      <c r="D27" s="26">
        <f>D34+D40</f>
        <v>165277.77000000002</v>
      </c>
      <c r="E27" s="26">
        <f>E34+E40</f>
        <v>34814.799999999996</v>
      </c>
      <c r="F27" s="32"/>
    </row>
    <row r="28" spans="1:6" ht="31.5">
      <c r="A28" s="114"/>
      <c r="B28" s="147"/>
      <c r="C28" s="31" t="s">
        <v>73</v>
      </c>
      <c r="D28" s="33">
        <f>D35+D41</f>
        <v>2687.5</v>
      </c>
      <c r="E28" s="33">
        <f>E35+E41</f>
        <v>2687.5</v>
      </c>
      <c r="F28" s="32"/>
    </row>
    <row r="29" spans="1:6" ht="47.25">
      <c r="A29" s="114"/>
      <c r="B29" s="147"/>
      <c r="C29" s="31" t="s">
        <v>64</v>
      </c>
      <c r="D29" s="33">
        <f>D36</f>
        <v>16000</v>
      </c>
      <c r="E29" s="33">
        <f>E36</f>
        <v>0</v>
      </c>
      <c r="F29" s="34"/>
    </row>
    <row r="30" spans="1:6" ht="63">
      <c r="A30" s="114"/>
      <c r="B30" s="147"/>
      <c r="C30" s="21" t="s">
        <v>65</v>
      </c>
      <c r="D30" s="73">
        <f>D37</f>
        <v>7.9</v>
      </c>
      <c r="E30" s="73">
        <f>E37</f>
        <v>0.7</v>
      </c>
      <c r="F30" s="34"/>
    </row>
    <row r="31" spans="1:6" ht="38.25" customHeight="1">
      <c r="A31" s="115"/>
      <c r="B31" s="147"/>
      <c r="C31" s="31" t="s">
        <v>82</v>
      </c>
      <c r="D31" s="73">
        <f>D43</f>
        <v>6735</v>
      </c>
      <c r="E31" s="73">
        <f>E43</f>
        <v>1394.2</v>
      </c>
      <c r="F31" s="17"/>
    </row>
    <row r="32" spans="1:6" ht="15" customHeight="1">
      <c r="A32" s="122" t="s">
        <v>17</v>
      </c>
      <c r="B32" s="124" t="s">
        <v>56</v>
      </c>
      <c r="C32" s="35" t="s">
        <v>8</v>
      </c>
      <c r="D32" s="27">
        <f>SUM(D33:D37)</f>
        <v>184312.87</v>
      </c>
      <c r="E32" s="27">
        <f>SUM(E33:E37)</f>
        <v>35141.899999999994</v>
      </c>
      <c r="F32" s="17"/>
    </row>
    <row r="33" spans="1:6" ht="47.25">
      <c r="A33" s="122"/>
      <c r="B33" s="124"/>
      <c r="C33" s="31" t="s">
        <v>62</v>
      </c>
      <c r="D33" s="33">
        <v>3562.4</v>
      </c>
      <c r="E33" s="72">
        <v>861.6</v>
      </c>
      <c r="F33" s="32"/>
    </row>
    <row r="34" spans="1:6" ht="31.5">
      <c r="A34" s="122"/>
      <c r="B34" s="124"/>
      <c r="C34" s="31" t="s">
        <v>63</v>
      </c>
      <c r="D34" s="33">
        <f>5906.4+4306+52792.67+101400</f>
        <v>164405.07</v>
      </c>
      <c r="E34" s="72">
        <v>33942.1</v>
      </c>
      <c r="F34" s="32"/>
    </row>
    <row r="35" spans="1:6" ht="31.5">
      <c r="A35" s="122"/>
      <c r="B35" s="124"/>
      <c r="C35" s="31" t="s">
        <v>73</v>
      </c>
      <c r="D35" s="33">
        <v>337.5</v>
      </c>
      <c r="E35" s="72">
        <v>337.5</v>
      </c>
      <c r="F35" s="32"/>
    </row>
    <row r="36" spans="1:6" ht="51" customHeight="1">
      <c r="A36" s="122"/>
      <c r="B36" s="124"/>
      <c r="C36" s="31" t="s">
        <v>72</v>
      </c>
      <c r="D36" s="33">
        <v>16000</v>
      </c>
      <c r="E36" s="72">
        <v>0</v>
      </c>
      <c r="F36" s="17"/>
    </row>
    <row r="37" spans="1:6" ht="82.5" customHeight="1">
      <c r="A37" s="122"/>
      <c r="B37" s="124"/>
      <c r="C37" s="21" t="s">
        <v>65</v>
      </c>
      <c r="D37" s="33">
        <v>7.9</v>
      </c>
      <c r="E37" s="72">
        <v>0.7</v>
      </c>
      <c r="F37" s="17"/>
    </row>
    <row r="38" spans="1:6" ht="15.75">
      <c r="A38" s="122" t="s">
        <v>14</v>
      </c>
      <c r="B38" s="124" t="s">
        <v>57</v>
      </c>
      <c r="C38" s="80" t="s">
        <v>7</v>
      </c>
      <c r="D38" s="27">
        <f>D40+D41</f>
        <v>3222.7</v>
      </c>
      <c r="E38" s="27">
        <f>E40+E41</f>
        <v>3222.7</v>
      </c>
      <c r="F38" s="17"/>
    </row>
    <row r="39" spans="1:6" ht="15.75" hidden="1">
      <c r="A39" s="122"/>
      <c r="B39" s="124"/>
      <c r="C39" s="31"/>
      <c r="D39" s="26"/>
      <c r="E39" s="36"/>
      <c r="F39" s="17"/>
    </row>
    <row r="40" spans="1:6" ht="31.5">
      <c r="A40" s="122"/>
      <c r="B40" s="124"/>
      <c r="C40" s="31" t="s">
        <v>63</v>
      </c>
      <c r="D40" s="26">
        <v>872.7</v>
      </c>
      <c r="E40" s="36">
        <v>872.7</v>
      </c>
      <c r="F40" s="17"/>
    </row>
    <row r="41" spans="1:6" ht="32.25" thickBot="1">
      <c r="A41" s="112"/>
      <c r="B41" s="110"/>
      <c r="C41" s="31" t="s">
        <v>73</v>
      </c>
      <c r="D41" s="38">
        <v>2350</v>
      </c>
      <c r="E41" s="39">
        <v>2350</v>
      </c>
      <c r="F41" s="17"/>
    </row>
    <row r="42" spans="1:6" ht="15.75">
      <c r="A42" s="122" t="s">
        <v>20</v>
      </c>
      <c r="B42" s="124" t="s">
        <v>81</v>
      </c>
      <c r="C42" s="80" t="s">
        <v>7</v>
      </c>
      <c r="D42" s="27">
        <f>D43</f>
        <v>6735</v>
      </c>
      <c r="E42" s="27">
        <f>E43</f>
        <v>1394.2</v>
      </c>
      <c r="F42" s="17"/>
    </row>
    <row r="43" spans="1:6" ht="101.25" customHeight="1" thickBot="1">
      <c r="A43" s="122"/>
      <c r="B43" s="124"/>
      <c r="C43" s="31" t="s">
        <v>82</v>
      </c>
      <c r="D43" s="26">
        <v>6735</v>
      </c>
      <c r="E43" s="36">
        <v>1394.2</v>
      </c>
      <c r="F43" s="17"/>
    </row>
    <row r="44" spans="1:6" ht="33.75" customHeight="1">
      <c r="A44" s="125">
        <v>3</v>
      </c>
      <c r="B44" s="119" t="s">
        <v>55</v>
      </c>
      <c r="C44" s="40" t="s">
        <v>2</v>
      </c>
      <c r="D44" s="85">
        <f>SUM(D48,D52,D55)</f>
        <v>29751</v>
      </c>
      <c r="E44" s="85">
        <f>SUM(E48,E52,E55)</f>
        <v>3369.3999999999996</v>
      </c>
      <c r="F44" s="17"/>
    </row>
    <row r="45" spans="1:6" ht="42" customHeight="1">
      <c r="A45" s="108"/>
      <c r="B45" s="120"/>
      <c r="C45" s="23" t="s">
        <v>50</v>
      </c>
      <c r="D45" s="25">
        <f>SUM(D49,D53,D56)</f>
        <v>10855</v>
      </c>
      <c r="E45" s="25">
        <f>SUM(E49,E53,E56)</f>
        <v>1340.8</v>
      </c>
      <c r="F45" s="17"/>
    </row>
    <row r="46" spans="1:6" ht="43.5" customHeight="1">
      <c r="A46" s="108"/>
      <c r="B46" s="120"/>
      <c r="C46" s="23" t="s">
        <v>51</v>
      </c>
      <c r="D46" s="25">
        <f>SUM(D50,D54)</f>
        <v>12396</v>
      </c>
      <c r="E46" s="25">
        <f>SUM(E50,E54)</f>
        <v>2028.6</v>
      </c>
      <c r="F46" s="17"/>
    </row>
    <row r="47" spans="1:6" ht="42.75" customHeight="1">
      <c r="A47" s="109"/>
      <c r="B47" s="111"/>
      <c r="C47" s="23" t="s">
        <v>52</v>
      </c>
      <c r="D47" s="25">
        <f>SUM(D51)</f>
        <v>6500</v>
      </c>
      <c r="E47" s="25">
        <f>SUM(E51)</f>
        <v>0</v>
      </c>
      <c r="F47" s="17"/>
    </row>
    <row r="48" spans="1:6" ht="31.5" customHeight="1">
      <c r="A48" s="131" t="s">
        <v>17</v>
      </c>
      <c r="B48" s="134" t="s">
        <v>53</v>
      </c>
      <c r="C48" s="42" t="s">
        <v>2</v>
      </c>
      <c r="D48" s="27">
        <f>SUM(D49:D51)</f>
        <v>7500</v>
      </c>
      <c r="E48" s="27">
        <f>SUM(E49:E51)</f>
        <v>0</v>
      </c>
      <c r="F48" s="17"/>
    </row>
    <row r="49" spans="1:6" ht="45" customHeight="1">
      <c r="A49" s="132"/>
      <c r="B49" s="135"/>
      <c r="C49" s="23" t="s">
        <v>50</v>
      </c>
      <c r="D49" s="29">
        <v>100</v>
      </c>
      <c r="E49" s="60">
        <v>0</v>
      </c>
      <c r="F49" s="17"/>
    </row>
    <row r="50" spans="1:6" ht="45" customHeight="1">
      <c r="A50" s="132"/>
      <c r="B50" s="135"/>
      <c r="C50" s="23" t="s">
        <v>51</v>
      </c>
      <c r="D50" s="29">
        <v>900</v>
      </c>
      <c r="E50" s="60">
        <v>0</v>
      </c>
      <c r="F50" s="17"/>
    </row>
    <row r="51" spans="1:6" ht="45" customHeight="1">
      <c r="A51" s="133"/>
      <c r="B51" s="136"/>
      <c r="C51" s="23" t="s">
        <v>52</v>
      </c>
      <c r="D51" s="29">
        <v>6500</v>
      </c>
      <c r="E51" s="60">
        <v>0</v>
      </c>
      <c r="F51" s="17"/>
    </row>
    <row r="52" spans="1:6" ht="21" customHeight="1">
      <c r="A52" s="131" t="s">
        <v>14</v>
      </c>
      <c r="B52" s="134" t="s">
        <v>54</v>
      </c>
      <c r="C52" s="43" t="s">
        <v>2</v>
      </c>
      <c r="D52" s="27">
        <f>SUM(D53:D54)</f>
        <v>12446</v>
      </c>
      <c r="E52" s="27">
        <f>SUM(E53:E54)</f>
        <v>2088.6</v>
      </c>
      <c r="F52" s="17"/>
    </row>
    <row r="53" spans="1:6" ht="44.25" customHeight="1">
      <c r="A53" s="132"/>
      <c r="B53" s="135"/>
      <c r="C53" s="23" t="s">
        <v>50</v>
      </c>
      <c r="D53" s="25">
        <v>950</v>
      </c>
      <c r="E53" s="86">
        <v>60</v>
      </c>
      <c r="F53" s="17"/>
    </row>
    <row r="54" spans="1:6" ht="36.75" customHeight="1">
      <c r="A54" s="133"/>
      <c r="B54" s="136"/>
      <c r="C54" s="23" t="s">
        <v>51</v>
      </c>
      <c r="D54" s="25">
        <v>11496</v>
      </c>
      <c r="E54" s="86">
        <v>2028.6</v>
      </c>
      <c r="F54" s="17"/>
    </row>
    <row r="55" spans="1:6" ht="25.5" customHeight="1">
      <c r="A55" s="131" t="s">
        <v>20</v>
      </c>
      <c r="B55" s="134" t="s">
        <v>60</v>
      </c>
      <c r="C55" s="43" t="s">
        <v>2</v>
      </c>
      <c r="D55" s="27">
        <f>SUM(D56)</f>
        <v>9805</v>
      </c>
      <c r="E55" s="27">
        <f>SUM(E56)</f>
        <v>1280.8</v>
      </c>
      <c r="F55" s="17"/>
    </row>
    <row r="56" spans="1:6" ht="107.25" customHeight="1" thickBot="1">
      <c r="A56" s="137"/>
      <c r="B56" s="138"/>
      <c r="C56" s="44" t="s">
        <v>50</v>
      </c>
      <c r="D56" s="38">
        <v>9805</v>
      </c>
      <c r="E56" s="39">
        <v>1280.8</v>
      </c>
      <c r="F56" s="17"/>
    </row>
    <row r="57" spans="1:6" ht="20.25" customHeight="1">
      <c r="A57" s="142">
        <v>4</v>
      </c>
      <c r="B57" s="152" t="s">
        <v>42</v>
      </c>
      <c r="C57" s="45" t="s">
        <v>7</v>
      </c>
      <c r="D57" s="46">
        <v>163440.7</v>
      </c>
      <c r="E57" s="46">
        <v>41281.7</v>
      </c>
      <c r="F57" s="17"/>
    </row>
    <row r="58" spans="1:6" ht="56.25" customHeight="1">
      <c r="A58" s="143"/>
      <c r="B58" s="153"/>
      <c r="C58" s="47" t="s">
        <v>39</v>
      </c>
      <c r="D58" s="48">
        <v>163440.7</v>
      </c>
      <c r="E58" s="48">
        <v>41281.7</v>
      </c>
      <c r="F58" s="17"/>
    </row>
    <row r="59" spans="1:6" ht="20.25" customHeight="1">
      <c r="A59" s="154" t="s">
        <v>17</v>
      </c>
      <c r="B59" s="154" t="s">
        <v>40</v>
      </c>
      <c r="C59" s="47" t="s">
        <v>7</v>
      </c>
      <c r="D59" s="27">
        <v>158049.7</v>
      </c>
      <c r="E59" s="49">
        <v>40237.3</v>
      </c>
      <c r="F59" s="17"/>
    </row>
    <row r="60" spans="1:6" ht="46.5" customHeight="1">
      <c r="A60" s="154"/>
      <c r="B60" s="154"/>
      <c r="C60" s="21" t="s">
        <v>39</v>
      </c>
      <c r="D60" s="26">
        <v>158049.7</v>
      </c>
      <c r="E60" s="26">
        <v>40237.3</v>
      </c>
      <c r="F60" s="17"/>
    </row>
    <row r="61" spans="1:6" ht="24" customHeight="1">
      <c r="A61" s="162" t="s">
        <v>14</v>
      </c>
      <c r="B61" s="154" t="s">
        <v>41</v>
      </c>
      <c r="C61" s="21" t="s">
        <v>7</v>
      </c>
      <c r="D61" s="27">
        <v>5391</v>
      </c>
      <c r="E61" s="49">
        <v>1044.4</v>
      </c>
      <c r="F61" s="17"/>
    </row>
    <row r="62" spans="1:6" ht="56.25" customHeight="1" thickBot="1">
      <c r="A62" s="163"/>
      <c r="B62" s="155"/>
      <c r="C62" s="28" t="s">
        <v>39</v>
      </c>
      <c r="D62" s="51">
        <v>5391</v>
      </c>
      <c r="E62" s="51">
        <v>1044.4</v>
      </c>
      <c r="F62" s="17"/>
    </row>
    <row r="63" spans="1:6" ht="24" customHeight="1">
      <c r="A63" s="125">
        <v>5</v>
      </c>
      <c r="B63" s="164" t="s">
        <v>97</v>
      </c>
      <c r="C63" s="52" t="s">
        <v>2</v>
      </c>
      <c r="D63" s="87">
        <f>SUM(D64)</f>
        <v>1450</v>
      </c>
      <c r="E63" s="87">
        <f>SUM(E64)</f>
        <v>0</v>
      </c>
      <c r="F63" s="17"/>
    </row>
    <row r="64" spans="1:6" ht="115.5" customHeight="1" thickBot="1">
      <c r="A64" s="126"/>
      <c r="B64" s="165"/>
      <c r="C64" s="44" t="s">
        <v>76</v>
      </c>
      <c r="D64" s="88">
        <v>1450</v>
      </c>
      <c r="E64" s="89">
        <v>0</v>
      </c>
      <c r="F64" s="17"/>
    </row>
    <row r="65" spans="1:6" ht="24" customHeight="1">
      <c r="A65" s="156">
        <v>6</v>
      </c>
      <c r="B65" s="159" t="s">
        <v>3</v>
      </c>
      <c r="C65" s="53" t="s">
        <v>8</v>
      </c>
      <c r="D65" s="30">
        <f>SUM(D66:D72)</f>
        <v>823584.81</v>
      </c>
      <c r="E65" s="106">
        <f>SUM(E66:E72)</f>
        <v>127501.71</v>
      </c>
      <c r="F65" s="81"/>
    </row>
    <row r="66" spans="1:6" ht="37.5" customHeight="1">
      <c r="A66" s="157"/>
      <c r="B66" s="160"/>
      <c r="C66" s="67" t="s">
        <v>74</v>
      </c>
      <c r="D66" s="26">
        <f>D74+D77+D79+D83+D85+D94+D96+D98</f>
        <v>663136.2100000001</v>
      </c>
      <c r="E66" s="26">
        <f>E74+E77+E79+E83+E85+E94+E96+E98</f>
        <v>126731.54000000001</v>
      </c>
      <c r="F66" s="17"/>
    </row>
    <row r="67" spans="1:6" ht="54" customHeight="1">
      <c r="A67" s="157"/>
      <c r="B67" s="160"/>
      <c r="C67" s="67" t="s">
        <v>4</v>
      </c>
      <c r="D67" s="26">
        <f>D86+D91</f>
        <v>700</v>
      </c>
      <c r="E67" s="26">
        <f>E86+E91</f>
        <v>0</v>
      </c>
      <c r="F67" s="17"/>
    </row>
    <row r="68" spans="1:6" ht="58.5" customHeight="1">
      <c r="A68" s="157"/>
      <c r="B68" s="160"/>
      <c r="C68" s="67" t="s">
        <v>5</v>
      </c>
      <c r="D68" s="26">
        <f>D92</f>
        <v>800</v>
      </c>
      <c r="E68" s="26">
        <f>E92</f>
        <v>0</v>
      </c>
      <c r="F68" s="17"/>
    </row>
    <row r="69" spans="1:6" ht="34.5" customHeight="1">
      <c r="A69" s="157"/>
      <c r="B69" s="160"/>
      <c r="C69" s="68" t="s">
        <v>63</v>
      </c>
      <c r="D69" s="26">
        <f>D75+D80</f>
        <v>158093.6</v>
      </c>
      <c r="E69" s="26">
        <f>E75+E80</f>
        <v>746.51</v>
      </c>
      <c r="F69" s="17"/>
    </row>
    <row r="70" spans="1:6" ht="68.25" customHeight="1">
      <c r="A70" s="157"/>
      <c r="B70" s="160"/>
      <c r="C70" s="67" t="s">
        <v>10</v>
      </c>
      <c r="D70" s="26">
        <f>D87</f>
        <v>15</v>
      </c>
      <c r="E70" s="26">
        <f>E87</f>
        <v>0</v>
      </c>
      <c r="F70" s="17"/>
    </row>
    <row r="71" spans="1:6" ht="81" customHeight="1">
      <c r="A71" s="157"/>
      <c r="B71" s="160"/>
      <c r="C71" s="67" t="s">
        <v>6</v>
      </c>
      <c r="D71" s="26">
        <f>D81</f>
        <v>360</v>
      </c>
      <c r="E71" s="26">
        <f>E81</f>
        <v>23.66</v>
      </c>
      <c r="F71" s="17"/>
    </row>
    <row r="72" spans="1:6" ht="104.25" customHeight="1" thickBot="1">
      <c r="A72" s="158"/>
      <c r="B72" s="161"/>
      <c r="C72" s="69" t="s">
        <v>77</v>
      </c>
      <c r="D72" s="26">
        <f>D88</f>
        <v>480</v>
      </c>
      <c r="E72" s="26">
        <f>E88</f>
        <v>0</v>
      </c>
      <c r="F72" s="17"/>
    </row>
    <row r="73" spans="1:6" ht="24.75" customHeight="1">
      <c r="A73" s="150" t="s">
        <v>96</v>
      </c>
      <c r="B73" s="151" t="s">
        <v>100</v>
      </c>
      <c r="C73" s="55" t="s">
        <v>8</v>
      </c>
      <c r="D73" s="27">
        <f>D74+D75</f>
        <v>349777.5</v>
      </c>
      <c r="E73" s="37">
        <f>E74+E75</f>
        <v>44903.6</v>
      </c>
      <c r="F73" s="17"/>
    </row>
    <row r="74" spans="1:6" ht="51.75" customHeight="1">
      <c r="A74" s="122"/>
      <c r="B74" s="124"/>
      <c r="C74" s="54" t="s">
        <v>74</v>
      </c>
      <c r="D74" s="26">
        <v>192683.9</v>
      </c>
      <c r="E74" s="36">
        <v>44157.09</v>
      </c>
      <c r="F74" s="17"/>
    </row>
    <row r="75" spans="1:6" ht="35.25" customHeight="1">
      <c r="A75" s="122"/>
      <c r="B75" s="124"/>
      <c r="C75" s="31" t="s">
        <v>63</v>
      </c>
      <c r="D75" s="26">
        <v>157093.6</v>
      </c>
      <c r="E75" s="36">
        <v>746.51</v>
      </c>
      <c r="F75" s="17"/>
    </row>
    <row r="76" spans="1:6" ht="24" customHeight="1">
      <c r="A76" s="122" t="s">
        <v>14</v>
      </c>
      <c r="B76" s="124" t="s">
        <v>78</v>
      </c>
      <c r="C76" s="35" t="s">
        <v>8</v>
      </c>
      <c r="D76" s="27">
        <f>D77</f>
        <v>30000</v>
      </c>
      <c r="E76" s="37">
        <f>E77</f>
        <v>0</v>
      </c>
      <c r="F76" s="17"/>
    </row>
    <row r="77" spans="1:6" ht="48.75" customHeight="1">
      <c r="A77" s="122"/>
      <c r="B77" s="124"/>
      <c r="C77" s="54" t="s">
        <v>74</v>
      </c>
      <c r="D77" s="26">
        <v>30000</v>
      </c>
      <c r="E77" s="36">
        <v>0</v>
      </c>
      <c r="F77" s="17"/>
    </row>
    <row r="78" spans="1:6" ht="23.25" customHeight="1">
      <c r="A78" s="122" t="s">
        <v>95</v>
      </c>
      <c r="B78" s="124" t="s">
        <v>101</v>
      </c>
      <c r="C78" s="35" t="s">
        <v>8</v>
      </c>
      <c r="D78" s="27">
        <f>D79+D80+D81</f>
        <v>276833</v>
      </c>
      <c r="E78" s="37">
        <f>E79+E80+E81</f>
        <v>44621.73</v>
      </c>
      <c r="F78" s="17"/>
    </row>
    <row r="79" spans="1:6" ht="50.25" customHeight="1">
      <c r="A79" s="122"/>
      <c r="B79" s="124"/>
      <c r="C79" s="54" t="s">
        <v>74</v>
      </c>
      <c r="D79" s="26">
        <v>275473</v>
      </c>
      <c r="E79" s="36">
        <v>44598.07</v>
      </c>
      <c r="F79" s="17"/>
    </row>
    <row r="80" spans="1:6" ht="55.5" customHeight="1">
      <c r="A80" s="122"/>
      <c r="B80" s="124"/>
      <c r="C80" s="31" t="s">
        <v>63</v>
      </c>
      <c r="D80" s="26">
        <v>1000</v>
      </c>
      <c r="E80" s="36">
        <v>0</v>
      </c>
      <c r="F80" s="17"/>
    </row>
    <row r="81" spans="1:6" ht="72.75" customHeight="1">
      <c r="A81" s="122"/>
      <c r="B81" s="124"/>
      <c r="C81" s="21" t="s">
        <v>11</v>
      </c>
      <c r="D81" s="26">
        <v>360</v>
      </c>
      <c r="E81" s="36">
        <v>23.66</v>
      </c>
      <c r="F81" s="17"/>
    </row>
    <row r="82" spans="1:6" ht="19.5" customHeight="1">
      <c r="A82" s="122" t="s">
        <v>22</v>
      </c>
      <c r="B82" s="124" t="s">
        <v>102</v>
      </c>
      <c r="C82" s="56" t="s">
        <v>8</v>
      </c>
      <c r="D82" s="27">
        <f>D83</f>
        <v>500</v>
      </c>
      <c r="E82" s="37">
        <f>E83</f>
        <v>0</v>
      </c>
      <c r="F82" s="17"/>
    </row>
    <row r="83" spans="1:6" ht="78" customHeight="1">
      <c r="A83" s="122"/>
      <c r="B83" s="124"/>
      <c r="C83" s="54" t="s">
        <v>74</v>
      </c>
      <c r="D83" s="26">
        <v>500</v>
      </c>
      <c r="E83" s="36">
        <v>0</v>
      </c>
      <c r="F83" s="17"/>
    </row>
    <row r="84" spans="1:6" ht="18.75" customHeight="1">
      <c r="A84" s="148" t="s">
        <v>25</v>
      </c>
      <c r="B84" s="128" t="s">
        <v>103</v>
      </c>
      <c r="C84" s="56" t="s">
        <v>8</v>
      </c>
      <c r="D84" s="27">
        <f>D85+D86+D87+D88</f>
        <v>2395</v>
      </c>
      <c r="E84" s="37">
        <f>E85+E86+E87+E88</f>
        <v>0</v>
      </c>
      <c r="F84" s="17"/>
    </row>
    <row r="85" spans="1:6" ht="51.75" customHeight="1">
      <c r="A85" s="149"/>
      <c r="B85" s="129"/>
      <c r="C85" s="54" t="s">
        <v>74</v>
      </c>
      <c r="D85" s="26">
        <v>1500</v>
      </c>
      <c r="E85" s="36">
        <v>0</v>
      </c>
      <c r="F85" s="17"/>
    </row>
    <row r="86" spans="1:6" ht="67.5" customHeight="1">
      <c r="A86" s="149"/>
      <c r="B86" s="129"/>
      <c r="C86" s="21" t="s">
        <v>4</v>
      </c>
      <c r="D86" s="26">
        <v>400</v>
      </c>
      <c r="E86" s="36">
        <v>0</v>
      </c>
      <c r="F86" s="17"/>
    </row>
    <row r="87" spans="1:6" ht="103.5" customHeight="1">
      <c r="A87" s="149"/>
      <c r="B87" s="129"/>
      <c r="C87" s="21" t="s">
        <v>9</v>
      </c>
      <c r="D87" s="26">
        <v>15</v>
      </c>
      <c r="E87" s="36">
        <v>0</v>
      </c>
      <c r="F87" s="17"/>
    </row>
    <row r="88" spans="1:6" ht="80.25" customHeight="1" thickBot="1">
      <c r="A88" s="150"/>
      <c r="B88" s="224"/>
      <c r="C88" s="69" t="s">
        <v>77</v>
      </c>
      <c r="D88" s="26">
        <v>480</v>
      </c>
      <c r="E88" s="36">
        <v>0</v>
      </c>
      <c r="F88" s="17"/>
    </row>
    <row r="89" spans="1:5" ht="27" customHeight="1" hidden="1">
      <c r="A89" s="10"/>
      <c r="B89" s="5"/>
      <c r="C89" s="6"/>
      <c r="D89" s="8"/>
      <c r="E89" s="13"/>
    </row>
    <row r="90" spans="1:5" ht="21" customHeight="1">
      <c r="A90" s="223" t="s">
        <v>94</v>
      </c>
      <c r="B90" s="107" t="s">
        <v>104</v>
      </c>
      <c r="C90" s="56" t="s">
        <v>8</v>
      </c>
      <c r="D90" s="27">
        <f>D91+D92</f>
        <v>1100</v>
      </c>
      <c r="E90" s="37">
        <f>E91+E92</f>
        <v>0</v>
      </c>
    </row>
    <row r="91" spans="1:5" ht="71.25" customHeight="1">
      <c r="A91" s="223"/>
      <c r="B91" s="107"/>
      <c r="C91" s="21" t="s">
        <v>4</v>
      </c>
      <c r="D91" s="26">
        <v>300</v>
      </c>
      <c r="E91" s="36">
        <v>0</v>
      </c>
    </row>
    <row r="92" spans="1:5" ht="85.5" customHeight="1">
      <c r="A92" s="223"/>
      <c r="B92" s="107"/>
      <c r="C92" s="21" t="s">
        <v>5</v>
      </c>
      <c r="D92" s="26">
        <v>800</v>
      </c>
      <c r="E92" s="36">
        <v>0</v>
      </c>
    </row>
    <row r="93" spans="1:5" ht="18.75" customHeight="1">
      <c r="A93" s="122" t="s">
        <v>93</v>
      </c>
      <c r="B93" s="124" t="s">
        <v>79</v>
      </c>
      <c r="C93" s="56" t="s">
        <v>8</v>
      </c>
      <c r="D93" s="27">
        <f>D94</f>
        <v>130300</v>
      </c>
      <c r="E93" s="37">
        <f>E94</f>
        <v>33014.9</v>
      </c>
    </row>
    <row r="94" spans="1:5" ht="79.5" customHeight="1">
      <c r="A94" s="122"/>
      <c r="B94" s="124"/>
      <c r="C94" s="54" t="s">
        <v>74</v>
      </c>
      <c r="D94" s="26">
        <v>130300</v>
      </c>
      <c r="E94" s="36">
        <v>33014.9</v>
      </c>
    </row>
    <row r="95" spans="1:5" ht="30.75" customHeight="1">
      <c r="A95" s="122" t="s">
        <v>92</v>
      </c>
      <c r="B95" s="124" t="s">
        <v>80</v>
      </c>
      <c r="C95" s="56" t="s">
        <v>8</v>
      </c>
      <c r="D95" s="27">
        <f>D96</f>
        <v>21923</v>
      </c>
      <c r="E95" s="37">
        <f>E96</f>
        <v>2305.07</v>
      </c>
    </row>
    <row r="96" spans="1:5" ht="79.5" customHeight="1" thickBot="1">
      <c r="A96" s="148"/>
      <c r="B96" s="110"/>
      <c r="C96" s="59" t="s">
        <v>74</v>
      </c>
      <c r="D96" s="29">
        <v>21923</v>
      </c>
      <c r="E96" s="60">
        <v>2305.07</v>
      </c>
    </row>
    <row r="97" spans="1:5" ht="21" customHeight="1">
      <c r="A97" s="122" t="s">
        <v>91</v>
      </c>
      <c r="B97" s="124" t="s">
        <v>105</v>
      </c>
      <c r="C97" s="56" t="s">
        <v>8</v>
      </c>
      <c r="D97" s="27">
        <f>D98</f>
        <v>10756.31</v>
      </c>
      <c r="E97" s="37">
        <f>E98</f>
        <v>2656.41</v>
      </c>
    </row>
    <row r="98" spans="1:5" ht="47.25" customHeight="1" thickBot="1">
      <c r="A98" s="112"/>
      <c r="B98" s="110"/>
      <c r="C98" s="70" t="s">
        <v>74</v>
      </c>
      <c r="D98" s="38">
        <v>10756.31</v>
      </c>
      <c r="E98" s="39">
        <v>2656.41</v>
      </c>
    </row>
    <row r="99" spans="1:5" ht="27" customHeight="1">
      <c r="A99" s="222">
        <v>7</v>
      </c>
      <c r="B99" s="166" t="s">
        <v>44</v>
      </c>
      <c r="C99" s="45" t="s">
        <v>7</v>
      </c>
      <c r="D99" s="46">
        <v>73180.1</v>
      </c>
      <c r="E99" s="46">
        <v>13143.9</v>
      </c>
    </row>
    <row r="100" spans="1:5" ht="82.5" customHeight="1">
      <c r="A100" s="215"/>
      <c r="B100" s="167"/>
      <c r="C100" s="61" t="s">
        <v>43</v>
      </c>
      <c r="D100" s="90"/>
      <c r="E100" s="48"/>
    </row>
    <row r="101" spans="1:5" ht="103.5" customHeight="1">
      <c r="A101" s="79" t="s">
        <v>17</v>
      </c>
      <c r="B101" s="100" t="s">
        <v>45</v>
      </c>
      <c r="C101" s="24" t="s">
        <v>75</v>
      </c>
      <c r="D101" s="8">
        <v>420</v>
      </c>
      <c r="E101" s="8">
        <v>89887</v>
      </c>
    </row>
    <row r="102" spans="1:5" ht="82.5" customHeight="1">
      <c r="A102" s="98" t="s">
        <v>14</v>
      </c>
      <c r="B102" s="100" t="s">
        <v>46</v>
      </c>
      <c r="C102" s="24" t="s">
        <v>59</v>
      </c>
      <c r="D102" s="8">
        <v>100</v>
      </c>
      <c r="E102" s="8">
        <v>0</v>
      </c>
    </row>
    <row r="103" spans="1:5" ht="51.75" customHeight="1">
      <c r="A103" s="99" t="s">
        <v>20</v>
      </c>
      <c r="B103" s="98" t="s">
        <v>48</v>
      </c>
      <c r="C103" s="22" t="s">
        <v>69</v>
      </c>
      <c r="D103" s="91">
        <v>400</v>
      </c>
      <c r="E103" s="91">
        <v>0</v>
      </c>
    </row>
    <row r="104" spans="1:5" ht="60.75" customHeight="1">
      <c r="A104" s="177" t="s">
        <v>22</v>
      </c>
      <c r="B104" s="162" t="s">
        <v>47</v>
      </c>
      <c r="C104" s="78" t="s">
        <v>70</v>
      </c>
      <c r="D104" s="92">
        <v>72260.1</v>
      </c>
      <c r="E104" s="101">
        <v>13054</v>
      </c>
    </row>
    <row r="105" spans="1:6" ht="97.5" customHeight="1">
      <c r="A105" s="177"/>
      <c r="B105" s="162"/>
      <c r="C105" s="50"/>
      <c r="D105" s="93">
        <v>33443.8</v>
      </c>
      <c r="E105" s="102">
        <v>7602.2</v>
      </c>
      <c r="F105" s="11"/>
    </row>
    <row r="106" spans="1:6" ht="29.25" customHeight="1">
      <c r="A106" s="177"/>
      <c r="B106" s="162"/>
      <c r="C106" s="173"/>
      <c r="D106" s="93">
        <v>356</v>
      </c>
      <c r="E106" s="102">
        <v>39.6</v>
      </c>
      <c r="F106" s="11"/>
    </row>
    <row r="107" spans="1:6" ht="29.25" customHeight="1">
      <c r="A107" s="177"/>
      <c r="B107" s="162"/>
      <c r="C107" s="173"/>
      <c r="D107" s="93">
        <v>10098.3</v>
      </c>
      <c r="E107" s="102">
        <v>1644.1</v>
      </c>
      <c r="F107" s="11"/>
    </row>
    <row r="108" spans="1:6" ht="29.25" customHeight="1">
      <c r="A108" s="177"/>
      <c r="B108" s="162"/>
      <c r="C108" s="173"/>
      <c r="D108" s="93">
        <v>6262.4</v>
      </c>
      <c r="E108" s="102">
        <v>371.3</v>
      </c>
      <c r="F108" s="11"/>
    </row>
    <row r="109" spans="1:5" ht="33.75" customHeight="1">
      <c r="A109" s="177"/>
      <c r="B109" s="162"/>
      <c r="C109" s="174"/>
      <c r="D109" s="93">
        <v>9208.6</v>
      </c>
      <c r="E109" s="102">
        <v>1574.4</v>
      </c>
    </row>
    <row r="110" spans="1:5" ht="18" customHeight="1">
      <c r="A110" s="177"/>
      <c r="B110" s="162"/>
      <c r="C110" s="174"/>
      <c r="D110" s="93">
        <v>206</v>
      </c>
      <c r="E110" s="102">
        <v>43.1</v>
      </c>
    </row>
    <row r="111" spans="1:5" ht="20.25" customHeight="1">
      <c r="A111" s="177"/>
      <c r="B111" s="162"/>
      <c r="C111" s="174"/>
      <c r="D111" s="93">
        <v>70</v>
      </c>
      <c r="E111" s="102">
        <v>15.2</v>
      </c>
    </row>
    <row r="112" spans="1:5" ht="17.25" customHeight="1">
      <c r="A112" s="177"/>
      <c r="B112" s="162"/>
      <c r="C112" s="174"/>
      <c r="D112" s="93">
        <v>1603</v>
      </c>
      <c r="E112" s="102">
        <v>386.5</v>
      </c>
    </row>
    <row r="113" spans="1:5" ht="17.25" customHeight="1">
      <c r="A113" s="177"/>
      <c r="B113" s="162"/>
      <c r="C113" s="174"/>
      <c r="D113" s="94">
        <v>50</v>
      </c>
      <c r="E113" s="95">
        <v>0</v>
      </c>
    </row>
    <row r="114" spans="1:5" ht="17.25" customHeight="1">
      <c r="A114" s="177"/>
      <c r="B114" s="162"/>
      <c r="C114" s="174"/>
      <c r="D114" s="95">
        <v>340</v>
      </c>
      <c r="E114" s="95">
        <v>77.9</v>
      </c>
    </row>
    <row r="115" spans="1:5" ht="17.25" customHeight="1">
      <c r="A115" s="177"/>
      <c r="B115" s="162"/>
      <c r="C115" s="174"/>
      <c r="D115" s="96">
        <v>544</v>
      </c>
      <c r="E115" s="96">
        <v>152.2</v>
      </c>
    </row>
    <row r="116" spans="1:5" ht="17.25" customHeight="1">
      <c r="A116" s="177"/>
      <c r="B116" s="162"/>
      <c r="C116" s="174"/>
      <c r="D116" s="97">
        <v>164</v>
      </c>
      <c r="E116" s="97">
        <v>29.9</v>
      </c>
    </row>
    <row r="117" spans="1:5" ht="17.25" customHeight="1">
      <c r="A117" s="177"/>
      <c r="B117" s="162"/>
      <c r="C117" s="174"/>
      <c r="D117" s="97">
        <v>7.7</v>
      </c>
      <c r="E117" s="97">
        <v>1.2</v>
      </c>
    </row>
    <row r="118" spans="1:5" ht="17.25" customHeight="1">
      <c r="A118" s="177"/>
      <c r="B118" s="162"/>
      <c r="C118" s="174"/>
      <c r="D118" s="97">
        <v>88.3</v>
      </c>
      <c r="E118" s="97">
        <v>17.7</v>
      </c>
    </row>
    <row r="119" spans="1:5" ht="17.25" customHeight="1">
      <c r="A119" s="177"/>
      <c r="B119" s="162"/>
      <c r="C119" s="174"/>
      <c r="D119" s="97">
        <v>438</v>
      </c>
      <c r="E119" s="97">
        <v>94.2</v>
      </c>
    </row>
    <row r="120" spans="1:5" ht="17.25" customHeight="1">
      <c r="A120" s="177"/>
      <c r="B120" s="162"/>
      <c r="C120" s="174"/>
      <c r="D120" s="97">
        <v>133</v>
      </c>
      <c r="E120" s="97">
        <v>28.4</v>
      </c>
    </row>
    <row r="121" spans="1:5" ht="17.25" customHeight="1">
      <c r="A121" s="177"/>
      <c r="B121" s="162"/>
      <c r="C121" s="174"/>
      <c r="D121" s="97">
        <v>3</v>
      </c>
      <c r="E121" s="97">
        <v>0.8</v>
      </c>
    </row>
    <row r="122" spans="1:5" ht="17.25" customHeight="1">
      <c r="A122" s="177"/>
      <c r="B122" s="162"/>
      <c r="C122" s="174"/>
      <c r="D122" s="97">
        <v>45</v>
      </c>
      <c r="E122" s="97">
        <v>1.1</v>
      </c>
    </row>
    <row r="123" spans="1:5" ht="17.25" customHeight="1">
      <c r="A123" s="177"/>
      <c r="B123" s="162"/>
      <c r="C123" s="174"/>
      <c r="D123" s="97">
        <v>18</v>
      </c>
      <c r="E123" s="97">
        <v>0</v>
      </c>
    </row>
    <row r="124" spans="1:5" ht="17.25" customHeight="1">
      <c r="A124" s="177"/>
      <c r="B124" s="162"/>
      <c r="C124" s="174"/>
      <c r="D124" s="97">
        <v>2710</v>
      </c>
      <c r="E124" s="97">
        <v>566.7</v>
      </c>
    </row>
    <row r="125" spans="1:5" ht="17.25" customHeight="1">
      <c r="A125" s="177"/>
      <c r="B125" s="162"/>
      <c r="C125" s="174"/>
      <c r="D125" s="97">
        <v>0.6</v>
      </c>
      <c r="E125" s="97">
        <v>0.2</v>
      </c>
    </row>
    <row r="126" spans="1:5" ht="17.25" customHeight="1">
      <c r="A126" s="177"/>
      <c r="B126" s="162"/>
      <c r="C126" s="174"/>
      <c r="D126" s="97">
        <v>820</v>
      </c>
      <c r="E126" s="97">
        <v>115</v>
      </c>
    </row>
    <row r="127" spans="1:5" ht="17.25" customHeight="1">
      <c r="A127" s="177"/>
      <c r="B127" s="162"/>
      <c r="C127" s="174"/>
      <c r="D127" s="97">
        <v>179</v>
      </c>
      <c r="E127" s="97">
        <v>6.8</v>
      </c>
    </row>
    <row r="128" spans="1:5" ht="17.25" customHeight="1">
      <c r="A128" s="177"/>
      <c r="B128" s="162"/>
      <c r="C128" s="174"/>
      <c r="D128" s="97">
        <v>2921.4</v>
      </c>
      <c r="E128" s="97">
        <v>285.5</v>
      </c>
    </row>
    <row r="129" spans="1:5" ht="17.25" customHeight="1">
      <c r="A129" s="177"/>
      <c r="B129" s="162"/>
      <c r="C129" s="174"/>
      <c r="D129" s="97">
        <v>2550</v>
      </c>
      <c r="E129" s="97">
        <v>0</v>
      </c>
    </row>
    <row r="130" spans="1:6" ht="32.25" customHeight="1">
      <c r="A130" s="219">
        <v>8</v>
      </c>
      <c r="B130" s="181" t="s">
        <v>28</v>
      </c>
      <c r="C130" s="170" t="s">
        <v>49</v>
      </c>
      <c r="D130" s="84">
        <f>SUM(D147,D158,D168,D176)</f>
        <v>86632.7</v>
      </c>
      <c r="E130" s="84">
        <f>SUM(E147,E158,E168,E176)</f>
        <v>15945.900000000001</v>
      </c>
      <c r="F130" s="11"/>
    </row>
    <row r="131" spans="1:6" ht="18" customHeight="1">
      <c r="A131" s="220"/>
      <c r="B131" s="181"/>
      <c r="C131" s="171"/>
      <c r="D131" s="75">
        <v>1602</v>
      </c>
      <c r="E131" s="82">
        <v>480.2</v>
      </c>
      <c r="F131" s="11"/>
    </row>
    <row r="132" spans="1:6" ht="17.25" customHeight="1">
      <c r="A132" s="220"/>
      <c r="B132" s="181"/>
      <c r="C132" s="171"/>
      <c r="D132" s="75">
        <v>45985</v>
      </c>
      <c r="E132" s="82">
        <v>9083.7</v>
      </c>
      <c r="F132" s="12"/>
    </row>
    <row r="133" spans="1:6" ht="18" customHeight="1">
      <c r="A133" s="220"/>
      <c r="B133" s="181"/>
      <c r="C133" s="171"/>
      <c r="D133" s="75">
        <v>7398</v>
      </c>
      <c r="E133" s="82">
        <v>352.2</v>
      </c>
      <c r="F133" s="11"/>
    </row>
    <row r="134" spans="1:5" ht="19.5" customHeight="1">
      <c r="A134" s="220"/>
      <c r="B134" s="181"/>
      <c r="C134" s="171"/>
      <c r="D134" s="75">
        <v>2000</v>
      </c>
      <c r="E134" s="82">
        <v>335.9</v>
      </c>
    </row>
    <row r="135" spans="1:5" ht="17.25" customHeight="1">
      <c r="A135" s="220"/>
      <c r="B135" s="181"/>
      <c r="C135" s="171"/>
      <c r="D135" s="75">
        <v>21097.4</v>
      </c>
      <c r="E135" s="82">
        <v>4604.1</v>
      </c>
    </row>
    <row r="136" spans="1:5" ht="24.75" customHeight="1">
      <c r="A136" s="220"/>
      <c r="B136" s="181"/>
      <c r="C136" s="171"/>
      <c r="D136" s="75">
        <v>1226</v>
      </c>
      <c r="E136" s="82">
        <v>0</v>
      </c>
    </row>
    <row r="137" spans="1:5" ht="27" customHeight="1">
      <c r="A137" s="220"/>
      <c r="B137" s="181"/>
      <c r="C137" s="171"/>
      <c r="D137" s="75">
        <v>5000</v>
      </c>
      <c r="E137" s="82">
        <v>1000</v>
      </c>
    </row>
    <row r="138" spans="1:5" ht="26.25" customHeight="1">
      <c r="A138" s="220"/>
      <c r="B138" s="181"/>
      <c r="C138" s="172"/>
      <c r="D138" s="75">
        <v>1255</v>
      </c>
      <c r="E138" s="82">
        <v>0</v>
      </c>
    </row>
    <row r="139" spans="1:6" ht="85.5" customHeight="1">
      <c r="A139" s="220"/>
      <c r="B139" s="181"/>
      <c r="C139" s="76" t="s">
        <v>38</v>
      </c>
      <c r="D139" s="75">
        <v>220.2</v>
      </c>
      <c r="E139" s="82">
        <v>54.6</v>
      </c>
      <c r="F139" s="11"/>
    </row>
    <row r="140" spans="1:6" ht="69.75" customHeight="1">
      <c r="A140" s="220"/>
      <c r="B140" s="181"/>
      <c r="C140" s="175" t="s">
        <v>5</v>
      </c>
      <c r="D140" s="121">
        <v>60</v>
      </c>
      <c r="E140" s="230">
        <v>10</v>
      </c>
      <c r="F140" s="11"/>
    </row>
    <row r="141" spans="1:6" ht="75" customHeight="1">
      <c r="A141" s="220"/>
      <c r="B141" s="181"/>
      <c r="C141" s="176"/>
      <c r="D141" s="121"/>
      <c r="E141" s="230"/>
      <c r="F141" s="11"/>
    </row>
    <row r="142" spans="1:5" ht="42.75" customHeight="1" hidden="1">
      <c r="A142" s="220"/>
      <c r="B142" s="181"/>
      <c r="C142" s="175" t="s">
        <v>4</v>
      </c>
      <c r="D142" s="121">
        <v>26</v>
      </c>
      <c r="E142" s="230">
        <v>0</v>
      </c>
    </row>
    <row r="143" spans="1:5" ht="50.25" customHeight="1">
      <c r="A143" s="220"/>
      <c r="B143" s="181"/>
      <c r="C143" s="176"/>
      <c r="D143" s="121"/>
      <c r="E143" s="230"/>
    </row>
    <row r="144" spans="1:5" ht="85.5" customHeight="1">
      <c r="A144" s="220"/>
      <c r="B144" s="181"/>
      <c r="C144" s="76" t="s">
        <v>30</v>
      </c>
      <c r="D144" s="75">
        <f>D157</f>
        <v>33</v>
      </c>
      <c r="E144" s="82">
        <v>0</v>
      </c>
    </row>
    <row r="145" spans="1:5" ht="90.75" customHeight="1">
      <c r="A145" s="220"/>
      <c r="B145" s="181"/>
      <c r="C145" s="77" t="s">
        <v>5</v>
      </c>
      <c r="D145" s="75">
        <v>680</v>
      </c>
      <c r="E145" s="82">
        <v>0</v>
      </c>
    </row>
    <row r="146" spans="1:5" ht="93.75" customHeight="1">
      <c r="A146" s="221"/>
      <c r="B146" s="181"/>
      <c r="C146" s="76" t="s">
        <v>83</v>
      </c>
      <c r="D146" s="75">
        <v>50</v>
      </c>
      <c r="E146" s="82">
        <v>25</v>
      </c>
    </row>
    <row r="147" spans="1:5" ht="69.75" customHeight="1">
      <c r="A147" s="163" t="s">
        <v>31</v>
      </c>
      <c r="B147" s="71" t="s">
        <v>32</v>
      </c>
      <c r="C147" s="168" t="s">
        <v>7</v>
      </c>
      <c r="D147" s="196">
        <f>SUM(D149:D157)</f>
        <v>1345</v>
      </c>
      <c r="E147" s="196">
        <f>SUM(E149:E157)</f>
        <v>10</v>
      </c>
    </row>
    <row r="148" spans="1:5" ht="36" customHeight="1" hidden="1">
      <c r="A148" s="179"/>
      <c r="B148" s="173"/>
      <c r="C148" s="169"/>
      <c r="D148" s="197"/>
      <c r="E148" s="197"/>
    </row>
    <row r="149" spans="1:5" ht="29.25" customHeight="1">
      <c r="A149" s="179"/>
      <c r="B149" s="173"/>
      <c r="C149" s="170" t="s">
        <v>29</v>
      </c>
      <c r="D149" s="188">
        <v>1226</v>
      </c>
      <c r="E149" s="182">
        <v>0</v>
      </c>
    </row>
    <row r="150" spans="1:5" ht="21" customHeight="1">
      <c r="A150" s="179"/>
      <c r="B150" s="173"/>
      <c r="C150" s="171"/>
      <c r="D150" s="225"/>
      <c r="E150" s="208"/>
    </row>
    <row r="151" spans="1:5" ht="21.75" customHeight="1">
      <c r="A151" s="179"/>
      <c r="B151" s="173"/>
      <c r="C151" s="171"/>
      <c r="D151" s="225"/>
      <c r="E151" s="208"/>
    </row>
    <row r="152" spans="1:5" ht="47.25" customHeight="1">
      <c r="A152" s="179"/>
      <c r="B152" s="173"/>
      <c r="C152" s="228"/>
      <c r="D152" s="226"/>
      <c r="E152" s="209"/>
    </row>
    <row r="153" spans="1:5" ht="64.5" customHeight="1">
      <c r="A153" s="179"/>
      <c r="B153" s="173"/>
      <c r="C153" s="173" t="s">
        <v>5</v>
      </c>
      <c r="D153" s="188">
        <v>60</v>
      </c>
      <c r="E153" s="182">
        <v>10</v>
      </c>
    </row>
    <row r="154" spans="1:5" ht="23.25" customHeight="1">
      <c r="A154" s="179"/>
      <c r="B154" s="173"/>
      <c r="C154" s="173"/>
      <c r="D154" s="189"/>
      <c r="E154" s="183"/>
    </row>
    <row r="155" spans="1:5" ht="63" customHeight="1">
      <c r="A155" s="179"/>
      <c r="B155" s="173"/>
      <c r="C155" s="213" t="s">
        <v>4</v>
      </c>
      <c r="D155" s="188">
        <v>26</v>
      </c>
      <c r="E155" s="182">
        <v>0</v>
      </c>
    </row>
    <row r="156" spans="1:5" ht="0.75" customHeight="1">
      <c r="A156" s="179"/>
      <c r="B156" s="173"/>
      <c r="C156" s="227"/>
      <c r="D156" s="189"/>
      <c r="E156" s="183"/>
    </row>
    <row r="157" spans="1:5" ht="56.25" customHeight="1">
      <c r="A157" s="180"/>
      <c r="B157" s="173"/>
      <c r="C157" s="63" t="s">
        <v>30</v>
      </c>
      <c r="D157" s="25">
        <v>33</v>
      </c>
      <c r="E157" s="25">
        <v>0</v>
      </c>
    </row>
    <row r="158" spans="1:5" ht="27" customHeight="1">
      <c r="A158" s="177" t="s">
        <v>14</v>
      </c>
      <c r="B158" s="162" t="s">
        <v>33</v>
      </c>
      <c r="C158" s="170" t="s">
        <v>29</v>
      </c>
      <c r="D158" s="64">
        <f>SUM(D159:D167)</f>
        <v>1985</v>
      </c>
      <c r="E158" s="64">
        <f>SUM(E159:E167)</f>
        <v>25</v>
      </c>
    </row>
    <row r="159" spans="1:5" ht="27" customHeight="1">
      <c r="A159" s="178"/>
      <c r="B159" s="162"/>
      <c r="C159" s="171"/>
      <c r="D159" s="184">
        <v>650</v>
      </c>
      <c r="E159" s="184">
        <v>0</v>
      </c>
    </row>
    <row r="160" spans="1:5" ht="27" customHeight="1">
      <c r="A160" s="178"/>
      <c r="B160" s="162"/>
      <c r="C160" s="171"/>
      <c r="D160" s="187"/>
      <c r="E160" s="187"/>
    </row>
    <row r="161" spans="1:5" ht="27" customHeight="1">
      <c r="A161" s="198"/>
      <c r="B161" s="173" t="s">
        <v>34</v>
      </c>
      <c r="C161" s="171"/>
      <c r="D161" s="187"/>
      <c r="E161" s="187"/>
    </row>
    <row r="162" spans="1:5" ht="30" customHeight="1">
      <c r="A162" s="174"/>
      <c r="B162" s="173"/>
      <c r="C162" s="171"/>
      <c r="D162" s="185"/>
      <c r="E162" s="185"/>
    </row>
    <row r="163" spans="1:5" ht="30" customHeight="1">
      <c r="A163" s="174"/>
      <c r="B163" s="173"/>
      <c r="C163" s="229"/>
      <c r="D163" s="25">
        <v>605</v>
      </c>
      <c r="E163" s="25">
        <v>0</v>
      </c>
    </row>
    <row r="164" spans="1:5" ht="63" customHeight="1">
      <c r="A164" s="174"/>
      <c r="B164" s="173"/>
      <c r="C164" s="173" t="s">
        <v>35</v>
      </c>
      <c r="D164" s="184">
        <v>680</v>
      </c>
      <c r="E164" s="184">
        <v>0</v>
      </c>
    </row>
    <row r="165" spans="1:5" ht="21.75" customHeight="1">
      <c r="A165" s="174"/>
      <c r="B165" s="173"/>
      <c r="C165" s="173"/>
      <c r="D165" s="185"/>
      <c r="E165" s="185"/>
    </row>
    <row r="166" spans="1:5" ht="27" customHeight="1">
      <c r="A166" s="174"/>
      <c r="B166" s="173"/>
      <c r="C166" s="203" t="s">
        <v>4</v>
      </c>
      <c r="D166" s="184">
        <v>50</v>
      </c>
      <c r="E166" s="184">
        <v>25</v>
      </c>
    </row>
    <row r="167" spans="1:5" ht="45" customHeight="1">
      <c r="A167" s="174"/>
      <c r="B167" s="173"/>
      <c r="C167" s="204"/>
      <c r="D167" s="185"/>
      <c r="E167" s="185"/>
    </row>
    <row r="168" spans="1:5" ht="27" customHeight="1">
      <c r="A168" s="163" t="s">
        <v>20</v>
      </c>
      <c r="B168" s="162" t="s">
        <v>36</v>
      </c>
      <c r="C168" s="213" t="s">
        <v>29</v>
      </c>
      <c r="D168" s="27">
        <f>SUM(D169:D175)</f>
        <v>21097.5</v>
      </c>
      <c r="E168" s="27">
        <f>SUM(E169:E175)</f>
        <v>4604.099999999999</v>
      </c>
    </row>
    <row r="169" spans="1:5" ht="87" customHeight="1">
      <c r="A169" s="205"/>
      <c r="B169" s="162"/>
      <c r="C169" s="213"/>
      <c r="D169" s="25">
        <v>13710</v>
      </c>
      <c r="E169" s="25">
        <v>3313.2</v>
      </c>
    </row>
    <row r="170" spans="1:5" ht="24" customHeight="1">
      <c r="A170" s="205"/>
      <c r="B170" s="173" t="s">
        <v>37</v>
      </c>
      <c r="C170" s="213"/>
      <c r="D170" s="25">
        <v>145</v>
      </c>
      <c r="E170" s="25">
        <v>24.1</v>
      </c>
    </row>
    <row r="171" spans="1:5" ht="27" customHeight="1">
      <c r="A171" s="205"/>
      <c r="B171" s="173"/>
      <c r="C171" s="213"/>
      <c r="D171" s="25">
        <v>4140.5</v>
      </c>
      <c r="E171" s="25">
        <v>672.9</v>
      </c>
    </row>
    <row r="172" spans="1:5" ht="55.5" customHeight="1">
      <c r="A172" s="205"/>
      <c r="B172" s="173"/>
      <c r="C172" s="213"/>
      <c r="D172" s="25">
        <v>1087.3</v>
      </c>
      <c r="E172" s="25">
        <v>229.2</v>
      </c>
    </row>
    <row r="173" spans="1:5" ht="53.25" customHeight="1">
      <c r="A173" s="205"/>
      <c r="B173" s="173"/>
      <c r="C173" s="213"/>
      <c r="D173" s="25">
        <v>1934.7</v>
      </c>
      <c r="E173" s="25">
        <v>353</v>
      </c>
    </row>
    <row r="174" spans="1:5" ht="23.25" customHeight="1">
      <c r="A174" s="205"/>
      <c r="B174" s="173"/>
      <c r="C174" s="213"/>
      <c r="D174" s="25">
        <v>60</v>
      </c>
      <c r="E174" s="25">
        <v>7.3</v>
      </c>
    </row>
    <row r="175" spans="1:5" ht="23.25" customHeight="1">
      <c r="A175" s="206"/>
      <c r="B175" s="173"/>
      <c r="C175" s="213"/>
      <c r="D175" s="25">
        <v>20</v>
      </c>
      <c r="E175" s="25">
        <v>4.4</v>
      </c>
    </row>
    <row r="176" spans="1:5" ht="27" customHeight="1">
      <c r="A176" s="200" t="s">
        <v>22</v>
      </c>
      <c r="B176" s="207" t="s">
        <v>84</v>
      </c>
      <c r="C176" s="173" t="s">
        <v>66</v>
      </c>
      <c r="D176" s="27">
        <f>SUM(D177:D185)</f>
        <v>62205.2</v>
      </c>
      <c r="E176" s="27">
        <f>SUM(E177:E185)</f>
        <v>11306.800000000001</v>
      </c>
    </row>
    <row r="177" spans="1:5" ht="66" customHeight="1">
      <c r="A177" s="201"/>
      <c r="B177" s="207"/>
      <c r="C177" s="173"/>
      <c r="D177" s="25">
        <v>500</v>
      </c>
      <c r="E177" s="25">
        <v>93.7</v>
      </c>
    </row>
    <row r="178" spans="1:5" ht="27" customHeight="1">
      <c r="A178" s="201"/>
      <c r="B178" s="207"/>
      <c r="C178" s="173"/>
      <c r="D178" s="74">
        <v>930</v>
      </c>
      <c r="E178" s="83">
        <v>340.2</v>
      </c>
    </row>
    <row r="179" spans="1:5" ht="27" customHeight="1">
      <c r="A179" s="201"/>
      <c r="B179" s="207"/>
      <c r="C179" s="173"/>
      <c r="D179" s="25">
        <v>172</v>
      </c>
      <c r="E179" s="25">
        <v>46.3</v>
      </c>
    </row>
    <row r="180" spans="1:5" ht="22.5" customHeight="1">
      <c r="A180" s="201"/>
      <c r="B180" s="207"/>
      <c r="C180" s="173"/>
      <c r="D180" s="25">
        <v>45985</v>
      </c>
      <c r="E180" s="25">
        <v>9083.8</v>
      </c>
    </row>
    <row r="181" spans="1:5" ht="34.5" customHeight="1">
      <c r="A181" s="201"/>
      <c r="B181" s="207"/>
      <c r="C181" s="173"/>
      <c r="D181" s="25">
        <v>7398</v>
      </c>
      <c r="E181" s="25">
        <v>352.2</v>
      </c>
    </row>
    <row r="182" spans="1:5" ht="34.5" customHeight="1">
      <c r="A182" s="201"/>
      <c r="B182" s="207"/>
      <c r="C182" s="192"/>
      <c r="D182" s="25">
        <v>5000</v>
      </c>
      <c r="E182" s="25">
        <v>1000</v>
      </c>
    </row>
    <row r="183" spans="1:5" ht="34.5" customHeight="1">
      <c r="A183" s="201"/>
      <c r="B183" s="207"/>
      <c r="C183" s="192"/>
      <c r="D183" s="25">
        <v>2000</v>
      </c>
      <c r="E183" s="25">
        <v>336</v>
      </c>
    </row>
    <row r="184" spans="1:5" ht="26.25" customHeight="1" hidden="1">
      <c r="A184" s="202"/>
      <c r="B184" s="207"/>
      <c r="C184" s="199"/>
      <c r="D184" s="25"/>
      <c r="E184" s="25"/>
    </row>
    <row r="185" spans="1:5" ht="90.75" customHeight="1">
      <c r="A185" s="65"/>
      <c r="B185" s="66"/>
      <c r="C185" s="62" t="s">
        <v>38</v>
      </c>
      <c r="D185" s="25">
        <v>220.2</v>
      </c>
      <c r="E185" s="25">
        <v>54.6</v>
      </c>
    </row>
    <row r="186" spans="1:5" ht="26.25" customHeight="1">
      <c r="A186" s="123">
        <v>9</v>
      </c>
      <c r="B186" s="216" t="s">
        <v>90</v>
      </c>
      <c r="C186" s="41" t="s">
        <v>68</v>
      </c>
      <c r="D186" s="46">
        <f>SUM(D189:D192)</f>
        <v>23826.2</v>
      </c>
      <c r="E186" s="46">
        <f>SUM(E189:E192)</f>
        <v>4295.2</v>
      </c>
    </row>
    <row r="187" spans="1:5" ht="27" customHeight="1">
      <c r="A187" s="214"/>
      <c r="B187" s="217"/>
      <c r="C187" s="193" t="s">
        <v>12</v>
      </c>
      <c r="D187" s="190">
        <f>SUM(D189:D192)</f>
        <v>23826.2</v>
      </c>
      <c r="E187" s="190">
        <f>SUM(E189:E192)</f>
        <v>4295.2</v>
      </c>
    </row>
    <row r="188" spans="1:5" ht="159.75" customHeight="1">
      <c r="A188" s="215"/>
      <c r="B188" s="218"/>
      <c r="C188" s="194"/>
      <c r="D188" s="191"/>
      <c r="E188" s="195"/>
    </row>
    <row r="189" spans="1:5" ht="27" customHeight="1">
      <c r="A189" s="118" t="s">
        <v>17</v>
      </c>
      <c r="B189" s="118" t="s">
        <v>71</v>
      </c>
      <c r="C189" s="192" t="s">
        <v>12</v>
      </c>
      <c r="D189" s="186">
        <v>3000</v>
      </c>
      <c r="E189" s="186">
        <v>432.7</v>
      </c>
    </row>
    <row r="190" spans="1:5" ht="88.5" customHeight="1">
      <c r="A190" s="118"/>
      <c r="B190" s="118"/>
      <c r="C190" s="192"/>
      <c r="D190" s="186"/>
      <c r="E190" s="186"/>
    </row>
    <row r="191" spans="1:5" ht="96.75" customHeight="1">
      <c r="A191" s="118" t="s">
        <v>14</v>
      </c>
      <c r="B191" s="118" t="s">
        <v>13</v>
      </c>
      <c r="C191" s="192" t="s">
        <v>12</v>
      </c>
      <c r="D191" s="186">
        <v>20826.2</v>
      </c>
      <c r="E191" s="186">
        <v>3862.5</v>
      </c>
    </row>
    <row r="192" spans="1:5" ht="27" customHeight="1">
      <c r="A192" s="118"/>
      <c r="B192" s="118"/>
      <c r="C192" s="192"/>
      <c r="D192" s="186"/>
      <c r="E192" s="186"/>
    </row>
    <row r="193" spans="1:5" ht="27.75" customHeight="1">
      <c r="A193" s="210"/>
      <c r="B193" s="211"/>
      <c r="C193" s="211"/>
      <c r="D193" s="211"/>
      <c r="E193" s="212"/>
    </row>
    <row r="194" spans="1:5" ht="170.25" customHeight="1">
      <c r="A194" s="9"/>
      <c r="B194" s="9"/>
      <c r="C194" s="9"/>
      <c r="D194" s="7"/>
      <c r="E194" s="7"/>
    </row>
    <row r="195" spans="1:5" ht="15">
      <c r="A195" s="9"/>
      <c r="B195" s="9"/>
      <c r="C195" s="9"/>
      <c r="D195" s="7"/>
      <c r="E195" s="7"/>
    </row>
    <row r="196" spans="1:5" ht="82.5" customHeight="1">
      <c r="A196" s="9"/>
      <c r="B196" s="9"/>
      <c r="C196" s="9"/>
      <c r="D196" s="7"/>
      <c r="E196" s="7"/>
    </row>
    <row r="197" spans="1:5" ht="113.25" customHeight="1">
      <c r="A197" s="9"/>
      <c r="B197" s="9"/>
      <c r="C197" s="9"/>
      <c r="D197" s="7"/>
      <c r="E197" s="7"/>
    </row>
    <row r="198" spans="1:5" ht="18" customHeight="1">
      <c r="A198" s="9"/>
      <c r="B198" s="9"/>
      <c r="C198" s="9"/>
      <c r="D198" s="7"/>
      <c r="E198" s="7"/>
    </row>
    <row r="199" spans="1:5" ht="16.5" customHeight="1">
      <c r="A199" s="9"/>
      <c r="B199" s="9"/>
      <c r="C199" s="9"/>
      <c r="D199" s="7"/>
      <c r="E199" s="7"/>
    </row>
    <row r="200" spans="1:5" ht="15">
      <c r="A200" s="9"/>
      <c r="B200" s="9"/>
      <c r="C200" s="9"/>
      <c r="D200" s="7"/>
      <c r="E200" s="7"/>
    </row>
    <row r="201" spans="1:5" ht="15">
      <c r="A201" s="9"/>
      <c r="B201" s="9"/>
      <c r="C201" s="9"/>
      <c r="D201" s="7"/>
      <c r="E201" s="7"/>
    </row>
    <row r="202" spans="1:5" ht="15">
      <c r="A202" s="9"/>
      <c r="B202" s="9"/>
      <c r="C202" s="9"/>
      <c r="D202" s="7"/>
      <c r="E202" s="7"/>
    </row>
    <row r="203" spans="1:5" ht="15">
      <c r="A203" s="9"/>
      <c r="B203" s="9"/>
      <c r="C203" s="9"/>
      <c r="D203" s="7"/>
      <c r="E203" s="7"/>
    </row>
    <row r="204" spans="1:5" ht="15">
      <c r="A204" s="9"/>
      <c r="B204" s="9"/>
      <c r="C204" s="9"/>
      <c r="D204" s="7"/>
      <c r="E204" s="7"/>
    </row>
    <row r="205" spans="1:5" ht="15">
      <c r="A205" s="9"/>
      <c r="B205" s="9"/>
      <c r="C205" s="9"/>
      <c r="D205" s="7"/>
      <c r="E205" s="7"/>
    </row>
    <row r="206" spans="1:5" ht="15">
      <c r="A206" s="9"/>
      <c r="B206" s="9"/>
      <c r="C206" s="9"/>
      <c r="D206" s="7"/>
      <c r="E206" s="7"/>
    </row>
    <row r="207" spans="1:5" ht="15">
      <c r="A207" s="9"/>
      <c r="B207" s="9"/>
      <c r="C207" s="9"/>
      <c r="D207" s="7"/>
      <c r="E207" s="7"/>
    </row>
    <row r="208" spans="1:5" ht="15">
      <c r="A208" s="9"/>
      <c r="B208" s="9"/>
      <c r="C208" s="9"/>
      <c r="D208" s="7"/>
      <c r="E208" s="7"/>
    </row>
    <row r="209" spans="1:5" ht="15">
      <c r="A209" s="9"/>
      <c r="B209" s="9"/>
      <c r="C209" s="9"/>
      <c r="D209" s="7"/>
      <c r="E209" s="7"/>
    </row>
    <row r="210" spans="1:5" ht="15">
      <c r="A210" s="9"/>
      <c r="B210" s="9"/>
      <c r="C210" s="9"/>
      <c r="D210" s="7"/>
      <c r="E210" s="7"/>
    </row>
    <row r="211" spans="1:5" ht="15">
      <c r="A211" s="9"/>
      <c r="B211" s="9"/>
      <c r="C211" s="9"/>
      <c r="D211" s="7"/>
      <c r="E211" s="7"/>
    </row>
    <row r="212" spans="1:5" ht="15">
      <c r="A212" s="9"/>
      <c r="B212" s="9"/>
      <c r="C212" s="9"/>
      <c r="D212" s="7"/>
      <c r="E212" s="7"/>
    </row>
    <row r="213" spans="1:5" ht="15">
      <c r="A213" s="9"/>
      <c r="B213" s="9"/>
      <c r="C213" s="9"/>
      <c r="D213" s="7"/>
      <c r="E213" s="7"/>
    </row>
    <row r="214" spans="1:5" ht="15">
      <c r="A214" s="9"/>
      <c r="B214" s="9"/>
      <c r="C214" s="9"/>
      <c r="D214" s="7"/>
      <c r="E214" s="7"/>
    </row>
    <row r="215" spans="1:5" ht="12.75" customHeight="1">
      <c r="A215" s="9"/>
      <c r="B215" s="9"/>
      <c r="C215" s="9"/>
      <c r="D215" s="7"/>
      <c r="E215" s="7"/>
    </row>
    <row r="216" spans="1:5" ht="15">
      <c r="A216" s="9"/>
      <c r="B216" s="9"/>
      <c r="C216" s="9"/>
      <c r="D216" s="7"/>
      <c r="E216" s="7"/>
    </row>
    <row r="217" spans="1:5" ht="15">
      <c r="A217" s="9"/>
      <c r="B217" s="9"/>
      <c r="C217" s="9"/>
      <c r="D217" s="7"/>
      <c r="E217" s="7"/>
    </row>
    <row r="218" spans="1:5" ht="15">
      <c r="A218" s="9"/>
      <c r="B218" s="9"/>
      <c r="C218" s="9"/>
      <c r="D218" s="7"/>
      <c r="E218" s="7"/>
    </row>
    <row r="219" spans="1:5" ht="37.5" customHeight="1">
      <c r="A219" s="9"/>
      <c r="B219" s="9"/>
      <c r="C219" s="9"/>
      <c r="D219" s="7"/>
      <c r="E219" s="7"/>
    </row>
  </sheetData>
  <sheetProtection/>
  <mergeCells count="129">
    <mergeCell ref="A22:A24"/>
    <mergeCell ref="B22:B24"/>
    <mergeCell ref="A10:A12"/>
    <mergeCell ref="B10:B12"/>
    <mergeCell ref="E140:E141"/>
    <mergeCell ref="D142:D143"/>
    <mergeCell ref="E142:E143"/>
    <mergeCell ref="F2:L2"/>
    <mergeCell ref="D4:E4"/>
    <mergeCell ref="B161:B167"/>
    <mergeCell ref="D149:D152"/>
    <mergeCell ref="C155:C156"/>
    <mergeCell ref="C153:C154"/>
    <mergeCell ref="C149:C152"/>
    <mergeCell ref="C164:C165"/>
    <mergeCell ref="C158:C163"/>
    <mergeCell ref="D147:D148"/>
    <mergeCell ref="A130:A146"/>
    <mergeCell ref="A99:A100"/>
    <mergeCell ref="A76:A77"/>
    <mergeCell ref="A93:A94"/>
    <mergeCell ref="B93:B94"/>
    <mergeCell ref="A95:A96"/>
    <mergeCell ref="B95:B96"/>
    <mergeCell ref="A90:A92"/>
    <mergeCell ref="B84:B88"/>
    <mergeCell ref="A193:E193"/>
    <mergeCell ref="D166:D167"/>
    <mergeCell ref="E166:E167"/>
    <mergeCell ref="B168:B169"/>
    <mergeCell ref="C168:C175"/>
    <mergeCell ref="A186:A188"/>
    <mergeCell ref="B186:B188"/>
    <mergeCell ref="B189:B190"/>
    <mergeCell ref="C189:C190"/>
    <mergeCell ref="A189:A190"/>
    <mergeCell ref="E147:E148"/>
    <mergeCell ref="A161:A167"/>
    <mergeCell ref="C176:C184"/>
    <mergeCell ref="A176:A184"/>
    <mergeCell ref="C166:C167"/>
    <mergeCell ref="B170:B175"/>
    <mergeCell ref="A168:A175"/>
    <mergeCell ref="B176:B184"/>
    <mergeCell ref="B158:B160"/>
    <mergeCell ref="E149:E152"/>
    <mergeCell ref="E191:E192"/>
    <mergeCell ref="D191:D192"/>
    <mergeCell ref="E187:E188"/>
    <mergeCell ref="D189:D190"/>
    <mergeCell ref="C191:C192"/>
    <mergeCell ref="C187:C188"/>
    <mergeCell ref="B191:B192"/>
    <mergeCell ref="A191:A192"/>
    <mergeCell ref="E153:E154"/>
    <mergeCell ref="E155:E156"/>
    <mergeCell ref="D164:D165"/>
    <mergeCell ref="E189:E190"/>
    <mergeCell ref="E164:E165"/>
    <mergeCell ref="E159:E162"/>
    <mergeCell ref="D155:D156"/>
    <mergeCell ref="D187:D188"/>
    <mergeCell ref="D159:D162"/>
    <mergeCell ref="D153:D154"/>
    <mergeCell ref="A158:A160"/>
    <mergeCell ref="B59:B60"/>
    <mergeCell ref="A82:A83"/>
    <mergeCell ref="B82:B83"/>
    <mergeCell ref="A147:A157"/>
    <mergeCell ref="B148:B157"/>
    <mergeCell ref="B104:B129"/>
    <mergeCell ref="B130:B146"/>
    <mergeCell ref="A104:A129"/>
    <mergeCell ref="A97:A98"/>
    <mergeCell ref="B97:B98"/>
    <mergeCell ref="B99:B100"/>
    <mergeCell ref="C147:C148"/>
    <mergeCell ref="C130:C138"/>
    <mergeCell ref="C106:C129"/>
    <mergeCell ref="C142:C143"/>
    <mergeCell ref="C140:C141"/>
    <mergeCell ref="A52:A54"/>
    <mergeCell ref="B57:B58"/>
    <mergeCell ref="B61:B62"/>
    <mergeCell ref="A65:A72"/>
    <mergeCell ref="B65:B72"/>
    <mergeCell ref="A59:A60"/>
    <mergeCell ref="A61:A62"/>
    <mergeCell ref="B63:B64"/>
    <mergeCell ref="A25:A31"/>
    <mergeCell ref="B25:B31"/>
    <mergeCell ref="B90:B92"/>
    <mergeCell ref="A44:A47"/>
    <mergeCell ref="B38:B41"/>
    <mergeCell ref="A84:A88"/>
    <mergeCell ref="B78:B81"/>
    <mergeCell ref="A78:A81"/>
    <mergeCell ref="A73:A75"/>
    <mergeCell ref="B73:B75"/>
    <mergeCell ref="D140:D141"/>
    <mergeCell ref="B42:B43"/>
    <mergeCell ref="A42:A43"/>
    <mergeCell ref="C4:C5"/>
    <mergeCell ref="A8:A9"/>
    <mergeCell ref="B13:B14"/>
    <mergeCell ref="A13:A14"/>
    <mergeCell ref="B44:B47"/>
    <mergeCell ref="B4:B5"/>
    <mergeCell ref="A38:A41"/>
    <mergeCell ref="A57:A58"/>
    <mergeCell ref="A2:E2"/>
    <mergeCell ref="A17:A18"/>
    <mergeCell ref="B17:B18"/>
    <mergeCell ref="A15:A16"/>
    <mergeCell ref="B15:B16"/>
    <mergeCell ref="A7:B7"/>
    <mergeCell ref="B8:B9"/>
    <mergeCell ref="A32:A37"/>
    <mergeCell ref="B32:B37"/>
    <mergeCell ref="B76:B77"/>
    <mergeCell ref="A63:A64"/>
    <mergeCell ref="A4:A5"/>
    <mergeCell ref="B19:B21"/>
    <mergeCell ref="A48:A51"/>
    <mergeCell ref="B48:B51"/>
    <mergeCell ref="A55:A56"/>
    <mergeCell ref="B55:B56"/>
    <mergeCell ref="A19:A21"/>
    <mergeCell ref="B52:B54"/>
  </mergeCells>
  <printOptions/>
  <pageMargins left="0.2" right="0.2" top="0.1968503937007874" bottom="0" header="0" footer="0"/>
  <pageSetup firstPageNumber="1" useFirstPageNumber="1" horizontalDpi="600" verticalDpi="600" orientation="landscape" paperSize="9" r:id="rId1"/>
  <rowBreaks count="3" manualBreakCount="3">
    <brk id="63" max="6" man="1"/>
    <brk id="81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Писаренко М.Н.</dc:creator>
  <cp:keywords/>
  <dc:description/>
  <cp:lastModifiedBy>Софья</cp:lastModifiedBy>
  <cp:lastPrinted>2015-11-02T13:53:55Z</cp:lastPrinted>
  <dcterms:created xsi:type="dcterms:W3CDTF">2013-09-30T04:12:13Z</dcterms:created>
  <dcterms:modified xsi:type="dcterms:W3CDTF">2016-04-29T15:00:49Z</dcterms:modified>
  <cp:category/>
  <cp:version/>
  <cp:contentType/>
  <cp:contentStatus/>
</cp:coreProperties>
</file>