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125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<sst xmlns="http://schemas.openxmlformats.org/spreadsheetml/2006/main" count="244" uniqueCount="93">
  <si>
    <t>Статус</t>
  </si>
  <si>
    <t>Наименование муниципальной программы, подпрограммы, основного мероприятия</t>
  </si>
  <si>
    <t>Источники ресурсного обеспечения</t>
  </si>
  <si>
    <t>«Строительство, реконструкция, капитальный ремонт и ремонт автомобильных дорог городского округа «Город            Йошкар-Ола» на 2014-2018 годы»</t>
  </si>
  <si>
    <t>«Благоустройство, озеленение и содержание инфраструктуры и территории городского округа «Город Йошкар-Ола» на 2014-2018 годы»</t>
  </si>
  <si>
    <t>"Энергосбережение и повышение энергетической эффективности в городском округе «Город Йошкар-Ола» на 2014-2018 годы»</t>
  </si>
  <si>
    <t>«Поддержка общественной инициативы и развитие территорий в городском округе «Город Йошкар-Ола» на 2014-2016 годы»</t>
  </si>
  <si>
    <t>Подпрограмма «Наш двор» на 2014-2018 годы</t>
  </si>
  <si>
    <t>Подпрограмма «Обеспечение деятельности подведомственных учреждений на территории городского округа «Город Йошкар-Ола»</t>
  </si>
  <si>
    <t>Подпрограмма «Обеспечение реализации муниципальной программы «Городское хозяйство»</t>
  </si>
  <si>
    <t>всего:</t>
  </si>
  <si>
    <t>«Строительство, реконструкция и модернизация систем наружного освещения территорий городского округа «Город Йошкар-Ола» на 2014-2018 годы»</t>
  </si>
  <si>
    <t>бюджет городского округа "Город Йошкар-Ола"*</t>
  </si>
  <si>
    <t>внебюджетные источники*</t>
  </si>
  <si>
    <t>(тыс. рублей)</t>
  </si>
  <si>
    <t>Оценка расходов (в соответсвии с муниципальной программой)</t>
  </si>
  <si>
    <t>Фактические расходы (кассовые расходы источников ресурсного обеспечения)</t>
  </si>
  <si>
    <t>Таблица 12</t>
  </si>
  <si>
    <t>Муниципальная программа  "Городское хозяйство"</t>
  </si>
  <si>
    <t>Подпрограмма  №1</t>
  </si>
  <si>
    <t>Подпрограмма  №2</t>
  </si>
  <si>
    <t>Подпрограмма  №3</t>
  </si>
  <si>
    <t>Подпрограмма  № 4</t>
  </si>
  <si>
    <t>Подпрограмма  № 5</t>
  </si>
  <si>
    <t>Подпрограмма   № 6</t>
  </si>
  <si>
    <t>Подпрограмма  № 7</t>
  </si>
  <si>
    <t>Подпрограмма  № 8</t>
  </si>
  <si>
    <t>Подпрограмма № 1</t>
  </si>
  <si>
    <t>Профилактика терроризма и экстремизма в городском округе «Город Йошкар-Ола»</t>
  </si>
  <si>
    <t>Подпрограмма  № 2</t>
  </si>
  <si>
    <t>Обеспечение деятельности подведомственных учреждений</t>
  </si>
  <si>
    <t>Подпрограмма  № 3</t>
  </si>
  <si>
    <t xml:space="preserve"> «Обеспечение реализации муниципальной программы «Защита населения и территорий городского округа «Город Йошкар-Ола» от чрезвычайных ситуаций природного и техногенного характера, обеспечение антитеррористической защищенности» </t>
  </si>
  <si>
    <t>Муниципальная программа  "Защита населения и территорий городского округа "Город Йошкар-Ола" от чрезвычайных ситуаций природного и техногенного характера, обеспечение антитеррористической защищенности на 2014-2016 годы"</t>
  </si>
  <si>
    <t>Бюджет городского округа «Город Йошкар-Ола»</t>
  </si>
  <si>
    <t>Муниципальная программа "Управление муниципальными финансами и муниципальным долгом городского округа «Город Йошкар-Ола» на 2014-2016 годы"</t>
  </si>
  <si>
    <t>всего</t>
  </si>
  <si>
    <t>«Совершенствование бюджетной политики и эффективное использование бюджетного потенциала» городского округа  «Город Йошкар-Ола»</t>
  </si>
  <si>
    <t xml:space="preserve">«Обеспечение реализации муниципальной программы «Управление муниципальными финансами и муниципальным долгом городского округа «Город Йошкар-Ола» на 2014-2016 годы»  </t>
  </si>
  <si>
    <t>бюджет муниципального образования</t>
  </si>
  <si>
    <t>федеральный бюджет*</t>
  </si>
  <si>
    <t>"Развитие дошкольного образования в городском округе "Город Йошкар-Ола"</t>
  </si>
  <si>
    <t>«Развитие общего образования в городском округе «Город Йошкар-Ола»</t>
  </si>
  <si>
    <t>«Развитие дополнительного образования и воспитательной системы в городском округе «Город Йошкар-Ола»</t>
  </si>
  <si>
    <t>«Реализация молодежной политики в городском округе "Город Йошкар-Ола"</t>
  </si>
  <si>
    <t xml:space="preserve"> «Обеспечение жильем молодых семей города Йошкар-Олы на 2014-2015 годы»</t>
  </si>
  <si>
    <t>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</si>
  <si>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Муниципальная программа "Развитие образования и реализация молодёжной политики городского округа "Город Йошкар-Ола"</t>
  </si>
  <si>
    <t>Подпрограмма  № 1</t>
  </si>
  <si>
    <t>Подпрограмма № 2</t>
  </si>
  <si>
    <t>Подпрограмма № 3</t>
  </si>
  <si>
    <t>Подпрограмма  № 6</t>
  </si>
  <si>
    <t>Муниципальные программы городского округа "Город Йошкар-Ола"</t>
  </si>
  <si>
    <t>федеральный бюджет</t>
  </si>
  <si>
    <t>Муниципальная программа «Управление муниципальным имуществом» на 2014-2016 годы.</t>
  </si>
  <si>
    <t>бюджет городского округа «Город Йошкар-Ола»</t>
  </si>
  <si>
    <t>Подпрограмма «Повышение безопасности дорожного движения   в городском округе «Город Йошкар-Ола»</t>
  </si>
  <si>
    <t>Подпрограмма  «Обеспечение реализации муниципальной программы                                                                                                                                                  городского округа  «Город Йошкар-Ола «Управление муниципальным имуществом»</t>
  </si>
  <si>
    <t>Подпрограмма «Ресурсное обеспечение содержания имущества казны городского округа «Город Йошкар-Ола»</t>
  </si>
  <si>
    <t>Муниципальная программа городского округа "Город Йошкар-Ола" "Формирование системы эффективной муниципальной власти на 2014-2018 годы"</t>
  </si>
  <si>
    <t>Противодействие корруцпии в городском округе "Город Йошкар-Ола"</t>
  </si>
  <si>
    <t>Развитие муниципальной службы в городском округе "Город Йошкар-Ола" на 2014-2018 годы</t>
  </si>
  <si>
    <t>Экологическая безопасность города Йошкар-Олы на 2014-2018 годы</t>
  </si>
  <si>
    <t>Обеспечение реализации муниципальной программы «Формирование системы эффективной муниципальной власти на 2014-2018 годы»</t>
  </si>
  <si>
    <t>республиканский бюджет Республики Марий Эл</t>
  </si>
  <si>
    <t>Муниципальная программа "Экономическое развитие городского округа "Город Йошкар-Ола" на 2014-2018 годы"</t>
  </si>
  <si>
    <t>"Обеспечение деятельности подведомственных учреждений и средств массовой информации"</t>
  </si>
  <si>
    <t>"Обеспечение реализации муниципальной программы "Развитие культуры, искусства и средств массовой информации"</t>
  </si>
  <si>
    <t>Развитие малого и среднего предпринимательства в городском округе «Город Йошкар-Ола»</t>
  </si>
  <si>
    <t>внебюджетные источники</t>
  </si>
  <si>
    <t>Развитие торговли в городском округе «Город Йошкар-Ола»</t>
  </si>
  <si>
    <t>Муниципальная программа  "Развитие культуры, искусства и средств массовой информации городского округа " Город Йошкар-Ола" на 2014-2018 годы"</t>
  </si>
  <si>
    <t>Подпрограмма № 4</t>
  </si>
  <si>
    <t>Подпрограмма №1</t>
  </si>
  <si>
    <t>федеральный бюджет (средства Фонда содействия реформированию ЖКХ)</t>
  </si>
  <si>
    <t xml:space="preserve">Муниципальная программа "Обеспечение жильем и услугами жилищно-коммунального хозяйства населения городского округа "Город Йошкар-Ола" </t>
  </si>
  <si>
    <t>«Развитие жилищного строительства на территории муниципального образования «Город Йошкар-Ола»</t>
  </si>
  <si>
    <t>бюджет (Средства Фонда содействия реформированию ЖКХ)</t>
  </si>
  <si>
    <t>Комплексное развитие коммунальной инфраструктуры городского округа «Город Йошкар-Ола»</t>
  </si>
  <si>
    <t xml:space="preserve">республиканский бюджет </t>
  </si>
  <si>
    <t>республиканский  бюджет</t>
  </si>
  <si>
    <t>республиканский бюджет *</t>
  </si>
  <si>
    <t>Подпрограмма «Профилактика правонарушений  в городском округе «Город Йошкар-Ола»</t>
  </si>
  <si>
    <t>Информация о расходах источников ресурсного обеспечения на реализацию целей муниципальных программ городского округа "Город Йошкар-Ола" в январе-июне 2014 г.</t>
  </si>
  <si>
    <t>ответственный исполнитель                     О Т Д Е Л  Э К О Н О М И К И</t>
  </si>
  <si>
    <t xml:space="preserve">ответственный исполнитель                  О Т Д Е Л    П Р О М Ы Ш Л Е Н Н О С Т И </t>
  </si>
  <si>
    <t xml:space="preserve">ответственный исполнитель                        У П Р А В Л Е Н И Е   К У Л Ь Т У Р Ы </t>
  </si>
  <si>
    <t>ответственный исполнитель                                О Т Д Е Л  С Т Р О И Т Е Л Ь С Т В А</t>
  </si>
  <si>
    <t xml:space="preserve">ответственный исполнитель         У П Р А В Л Е Н И Е  Г О Р О Д С К О Г О  Х О З Я Й С Т В А </t>
  </si>
  <si>
    <t>ответственный исполнитель                  У П Р А В Л Е Н И Е   П О   Д Е Л А М   Г О  И  Ч С</t>
  </si>
  <si>
    <t xml:space="preserve">ответственный исполнитель                          У П Р А В Л Е Н И Е  О Б Р А З О В А Н И Я </t>
  </si>
  <si>
    <t>ответственный исполнитель            КОМИТЕТ  ПО УПРАВЛЕНИЮ МУНИЦИПАЛЬНЫМ  ИМУЩЕСТВОМ</t>
  </si>
  <si>
    <t>бюджет городского округа "Город Йошкар-Ола"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</si>
</sst>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b/>
      <sz val="10"/>
      <color indexed="14"/>
      <name val="Arial Cyr"/>
      <family val="0"/>
    </font>
    <font>
      <sz val="10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8" fillId="0" borderId="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right" vertical="center" wrapText="1"/>
      <protection/>
    </xf>
    <xf numFmtId="0" fontId="18" fillId="22" borderId="10" xfId="52" applyFont="1" applyFill="1" applyBorder="1" applyAlignment="1">
      <alignment horizontal="center" vertical="top" wrapText="1"/>
      <protection/>
    </xf>
    <xf numFmtId="4" fontId="18" fillId="22" borderId="10" xfId="52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0" xfId="52" applyFont="1" applyFill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top"/>
    </xf>
    <xf numFmtId="0" fontId="22" fillId="22" borderId="10" xfId="0" applyFont="1" applyFill="1" applyBorder="1" applyAlignment="1">
      <alignment horizontal="left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justify" vertical="top" wrapText="1"/>
    </xf>
    <xf numFmtId="0" fontId="19" fillId="0" borderId="0" xfId="0" applyFont="1" applyAlignment="1">
      <alignment/>
    </xf>
    <xf numFmtId="0" fontId="18" fillId="22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8" fillId="22" borderId="10" xfId="0" applyFont="1" applyFill="1" applyBorder="1" applyAlignment="1">
      <alignment horizontal="left" vertical="top" wrapText="1"/>
    </xf>
    <xf numFmtId="0" fontId="18" fillId="22" borderId="10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justify" vertical="top" wrapText="1"/>
    </xf>
    <xf numFmtId="0" fontId="26" fillId="22" borderId="10" xfId="0" applyFont="1" applyFill="1" applyBorder="1" applyAlignment="1">
      <alignment horizontal="justify" vertical="top" wrapText="1"/>
    </xf>
    <xf numFmtId="0" fontId="21" fillId="0" borderId="11" xfId="0" applyFont="1" applyBorder="1" applyAlignment="1">
      <alignment horizontal="justify" vertical="top" wrapText="1"/>
    </xf>
    <xf numFmtId="0" fontId="19" fillId="22" borderId="10" xfId="0" applyFont="1" applyFill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 wrapText="1"/>
    </xf>
    <xf numFmtId="0" fontId="18" fillId="4" borderId="10" xfId="0" applyFont="1" applyFill="1" applyBorder="1" applyAlignment="1">
      <alignment horizontal="center" vertical="top" wrapText="1"/>
    </xf>
    <xf numFmtId="0" fontId="18" fillId="4" borderId="12" xfId="0" applyFont="1" applyFill="1" applyBorder="1" applyAlignment="1">
      <alignment horizontal="left" vertical="top" wrapText="1"/>
    </xf>
    <xf numFmtId="0" fontId="18" fillId="4" borderId="12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justify" vertical="top" wrapText="1"/>
    </xf>
    <xf numFmtId="0" fontId="25" fillId="0" borderId="0" xfId="0" applyFont="1" applyAlignment="1">
      <alignment/>
    </xf>
    <xf numFmtId="4" fontId="18" fillId="0" borderId="0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19" fillId="0" borderId="12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1" fillId="22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center" wrapText="1"/>
    </xf>
    <xf numFmtId="0" fontId="21" fillId="0" borderId="10" xfId="52" applyFont="1" applyFill="1" applyBorder="1" applyAlignment="1">
      <alignment horizontal="left" vertical="top" wrapText="1"/>
      <protection/>
    </xf>
    <xf numFmtId="0" fontId="26" fillId="0" borderId="10" xfId="52" applyFont="1" applyFill="1" applyBorder="1" applyAlignment="1">
      <alignment horizontal="center" vertical="top" wrapText="1"/>
      <protection/>
    </xf>
    <xf numFmtId="4" fontId="26" fillId="4" borderId="10" xfId="52" applyNumberFormat="1" applyFont="1" applyFill="1" applyBorder="1" applyAlignment="1">
      <alignment horizontal="center" vertical="center" wrapText="1"/>
      <protection/>
    </xf>
    <xf numFmtId="4" fontId="21" fillId="0" borderId="10" xfId="52" applyNumberFormat="1" applyFont="1" applyFill="1" applyBorder="1" applyAlignment="1">
      <alignment horizontal="center" vertical="center" wrapText="1"/>
      <protection/>
    </xf>
    <xf numFmtId="4" fontId="26" fillId="0" borderId="10" xfId="52" applyNumberFormat="1" applyFont="1" applyFill="1" applyBorder="1" applyAlignment="1">
      <alignment horizontal="center" vertical="center" wrapText="1"/>
      <protection/>
    </xf>
    <xf numFmtId="4" fontId="26" fillId="7" borderId="10" xfId="52" applyNumberFormat="1" applyFont="1" applyFill="1" applyBorder="1" applyAlignment="1">
      <alignment horizontal="center" vertical="center" wrapText="1"/>
      <protection/>
    </xf>
    <xf numFmtId="4" fontId="26" fillId="24" borderId="10" xfId="52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6" fillId="1" borderId="10" xfId="0" applyFont="1" applyFill="1" applyBorder="1" applyAlignment="1">
      <alignment vertical="top" wrapText="1"/>
    </xf>
    <xf numFmtId="0" fontId="21" fillId="22" borderId="10" xfId="0" applyFont="1" applyFill="1" applyBorder="1" applyAlignment="1">
      <alignment vertical="top" wrapText="1"/>
    </xf>
    <xf numFmtId="0" fontId="21" fillId="22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justify" vertical="top" wrapText="1"/>
    </xf>
    <xf numFmtId="0" fontId="26" fillId="4" borderId="10" xfId="52" applyFont="1" applyFill="1" applyBorder="1" applyAlignment="1">
      <alignment horizontal="center" vertical="top" wrapText="1"/>
      <protection/>
    </xf>
    <xf numFmtId="0" fontId="26" fillId="7" borderId="10" xfId="52" applyFont="1" applyFill="1" applyBorder="1" applyAlignment="1">
      <alignment horizontal="left" vertical="top" wrapText="1"/>
      <protection/>
    </xf>
    <xf numFmtId="0" fontId="26" fillId="24" borderId="10" xfId="52" applyFont="1" applyFill="1" applyBorder="1" applyAlignment="1">
      <alignment horizontal="left" vertical="top" wrapText="1"/>
      <protection/>
    </xf>
    <xf numFmtId="0" fontId="26" fillId="22" borderId="10" xfId="52" applyFont="1" applyFill="1" applyBorder="1" applyAlignment="1">
      <alignment horizontal="center" vertical="top" wrapText="1"/>
      <protection/>
    </xf>
    <xf numFmtId="4" fontId="26" fillId="22" borderId="10" xfId="52" applyNumberFormat="1" applyFont="1" applyFill="1" applyBorder="1" applyAlignment="1">
      <alignment horizontal="center" vertical="center" wrapText="1"/>
      <protection/>
    </xf>
    <xf numFmtId="0" fontId="30" fillId="4" borderId="10" xfId="0" applyFont="1" applyFill="1" applyBorder="1" applyAlignment="1">
      <alignment horizontal="left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21" fillId="0" borderId="10" xfId="52" applyFont="1" applyFill="1" applyBorder="1" applyAlignment="1">
      <alignment horizontal="center" vertical="top" wrapText="1"/>
      <protection/>
    </xf>
    <xf numFmtId="0" fontId="21" fillId="0" borderId="0" xfId="0" applyFont="1" applyAlignment="1">
      <alignment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0" applyFont="1" applyBorder="1" applyAlignment="1">
      <alignment wrapText="1"/>
    </xf>
    <xf numFmtId="0" fontId="21" fillId="0" borderId="10" xfId="52" applyFont="1" applyFill="1" applyBorder="1" applyAlignment="1">
      <alignment horizontal="center" wrapText="1"/>
      <protection/>
    </xf>
    <xf numFmtId="0" fontId="0" fillId="0" borderId="10" xfId="0" applyBorder="1" applyAlignment="1">
      <alignment horizontal="justify" vertical="top" wrapText="1"/>
    </xf>
    <xf numFmtId="0" fontId="18" fillId="4" borderId="12" xfId="0" applyFont="1" applyFill="1" applyBorder="1" applyAlignment="1">
      <alignment horizontal="justify" vertical="top" wrapText="1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justify" vertical="top" wrapText="1"/>
    </xf>
    <xf numFmtId="0" fontId="26" fillId="4" borderId="12" xfId="0" applyFont="1" applyFill="1" applyBorder="1" applyAlignment="1">
      <alignment horizontal="center" vertical="top" wrapText="1"/>
    </xf>
    <xf numFmtId="0" fontId="21" fillId="0" borderId="11" xfId="52" applyFont="1" applyFill="1" applyBorder="1" applyAlignment="1">
      <alignment horizontal="left" vertical="top" wrapText="1"/>
      <protection/>
    </xf>
    <xf numFmtId="0" fontId="26" fillId="4" borderId="12" xfId="52" applyFont="1" applyFill="1" applyBorder="1" applyAlignment="1">
      <alignment horizontal="center" vertical="top" wrapText="1"/>
      <protection/>
    </xf>
    <xf numFmtId="4" fontId="26" fillId="4" borderId="12" xfId="52" applyNumberFormat="1" applyFont="1" applyFill="1" applyBorder="1" applyAlignment="1">
      <alignment horizontal="center" vertical="center" wrapText="1"/>
      <protection/>
    </xf>
    <xf numFmtId="0" fontId="26" fillId="3" borderId="11" xfId="52" applyFont="1" applyFill="1" applyBorder="1" applyAlignment="1">
      <alignment horizontal="left" vertical="top" wrapText="1"/>
      <protection/>
    </xf>
    <xf numFmtId="0" fontId="26" fillId="3" borderId="11" xfId="52" applyFont="1" applyFill="1" applyBorder="1" applyAlignment="1">
      <alignment horizontal="center" vertical="center" wrapText="1"/>
      <protection/>
    </xf>
    <xf numFmtId="0" fontId="26" fillId="2" borderId="10" xfId="52" applyFont="1" applyFill="1" applyBorder="1" applyAlignment="1">
      <alignment horizontal="left" vertical="top" wrapText="1"/>
      <protection/>
    </xf>
    <xf numFmtId="0" fontId="26" fillId="2" borderId="10" xfId="52" applyFont="1" applyFill="1" applyBorder="1" applyAlignment="1">
      <alignment horizontal="center" vertical="center" wrapText="1"/>
      <protection/>
    </xf>
    <xf numFmtId="0" fontId="21" fillId="4" borderId="12" xfId="0" applyFont="1" applyFill="1" applyBorder="1" applyAlignment="1">
      <alignment horizontal="justify" vertical="top" wrapText="1"/>
    </xf>
    <xf numFmtId="0" fontId="26" fillId="4" borderId="12" xfId="0" applyFont="1" applyFill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22" borderId="10" xfId="0" applyFont="1" applyFill="1" applyBorder="1" applyAlignment="1">
      <alignment horizontal="center" wrapText="1"/>
    </xf>
    <xf numFmtId="3" fontId="21" fillId="0" borderId="10" xfId="52" applyNumberFormat="1" applyFont="1" applyFill="1" applyBorder="1" applyAlignment="1">
      <alignment horizontal="center" wrapText="1"/>
      <protection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26" fillId="1" borderId="14" xfId="0" applyFont="1" applyFill="1" applyBorder="1" applyAlignment="1">
      <alignment horizontal="left"/>
    </xf>
    <xf numFmtId="0" fontId="18" fillId="1" borderId="12" xfId="0" applyFont="1" applyFill="1" applyBorder="1" applyAlignment="1">
      <alignment horizontal="justify" vertical="top" wrapText="1"/>
    </xf>
    <xf numFmtId="0" fontId="26" fillId="1" borderId="15" xfId="0" applyFont="1" applyFill="1" applyBorder="1" applyAlignment="1">
      <alignment horizontal="left"/>
    </xf>
    <xf numFmtId="0" fontId="26" fillId="1" borderId="16" xfId="0" applyFont="1" applyFill="1" applyBorder="1" applyAlignment="1">
      <alignment horizontal="left"/>
    </xf>
    <xf numFmtId="0" fontId="26" fillId="0" borderId="11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6" fillId="1" borderId="10" xfId="0" applyFont="1" applyFill="1" applyBorder="1" applyAlignment="1">
      <alignment horizontal="left" vertical="top" wrapText="1"/>
    </xf>
    <xf numFmtId="0" fontId="26" fillId="1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6" fillId="1" borderId="10" xfId="0" applyFont="1" applyFill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18" fillId="1" borderId="19" xfId="0" applyFont="1" applyFill="1" applyBorder="1" applyAlignment="1">
      <alignment horizontal="justify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1" borderId="10" xfId="0" applyFill="1" applyBorder="1" applyAlignment="1">
      <alignment/>
    </xf>
    <xf numFmtId="0" fontId="26" fillId="1" borderId="11" xfId="0" applyFont="1" applyFill="1" applyBorder="1" applyAlignment="1">
      <alignment horizontal="justify" vertical="top" wrapText="1"/>
    </xf>
    <xf numFmtId="0" fontId="21" fillId="0" borderId="11" xfId="0" applyFont="1" applyBorder="1" applyAlignment="1">
      <alignment horizontal="justify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justify" vertical="top" wrapText="1"/>
    </xf>
    <xf numFmtId="0" fontId="26" fillId="1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1" borderId="23" xfId="0" applyFill="1" applyBorder="1" applyAlignment="1">
      <alignment/>
    </xf>
    <xf numFmtId="0" fontId="0" fillId="1" borderId="24" xfId="0" applyFill="1" applyBorder="1" applyAlignment="1">
      <alignment/>
    </xf>
    <xf numFmtId="0" fontId="0" fillId="1" borderId="21" xfId="0" applyFill="1" applyBorder="1" applyAlignment="1">
      <alignment/>
    </xf>
    <xf numFmtId="0" fontId="0" fillId="1" borderId="22" xfId="0" applyFill="1" applyBorder="1" applyAlignment="1">
      <alignment/>
    </xf>
    <xf numFmtId="0" fontId="26" fillId="1" borderId="11" xfId="52" applyFont="1" applyFill="1" applyBorder="1" applyAlignment="1">
      <alignment horizontal="left" vertical="center" wrapText="1"/>
      <protection/>
    </xf>
    <xf numFmtId="0" fontId="26" fillId="1" borderId="12" xfId="52" applyFont="1" applyFill="1" applyBorder="1" applyAlignment="1">
      <alignment horizontal="left" vertical="center" wrapText="1"/>
      <protection/>
    </xf>
    <xf numFmtId="0" fontId="26" fillId="1" borderId="17" xfId="0" applyFont="1" applyFill="1" applyBorder="1" applyAlignment="1">
      <alignment horizontal="left" vertical="top" wrapText="1"/>
    </xf>
    <xf numFmtId="0" fontId="26" fillId="1" borderId="12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18" fillId="1" borderId="25" xfId="0" applyFont="1" applyFill="1" applyBorder="1" applyAlignment="1">
      <alignment horizontal="left" vertical="top" wrapText="1"/>
    </xf>
    <xf numFmtId="0" fontId="23" fillId="1" borderId="26" xfId="0" applyFont="1" applyFill="1" applyBorder="1" applyAlignment="1">
      <alignment horizontal="left" vertical="top" wrapText="1"/>
    </xf>
    <xf numFmtId="0" fontId="23" fillId="1" borderId="27" xfId="0" applyFont="1" applyFill="1" applyBorder="1" applyAlignment="1">
      <alignment horizontal="left" vertical="top" wrapText="1"/>
    </xf>
    <xf numFmtId="0" fontId="26" fillId="1" borderId="12" xfId="0" applyFont="1" applyFill="1" applyBorder="1" applyAlignment="1">
      <alignment vertical="top" wrapText="1"/>
    </xf>
    <xf numFmtId="0" fontId="0" fillId="1" borderId="12" xfId="0" applyFill="1" applyBorder="1" applyAlignment="1">
      <alignment vertical="top" wrapText="1"/>
    </xf>
    <xf numFmtId="0" fontId="0" fillId="1" borderId="10" xfId="0" applyFill="1" applyBorder="1" applyAlignment="1">
      <alignment vertical="top" wrapText="1"/>
    </xf>
    <xf numFmtId="0" fontId="18" fillId="1" borderId="23" xfId="0" applyFont="1" applyFill="1" applyBorder="1" applyAlignment="1">
      <alignment horizontal="justify" vertical="top" wrapText="1"/>
    </xf>
    <xf numFmtId="0" fontId="0" fillId="1" borderId="24" xfId="0" applyFill="1" applyBorder="1" applyAlignment="1">
      <alignment vertical="top" wrapText="1"/>
    </xf>
    <xf numFmtId="0" fontId="0" fillId="1" borderId="23" xfId="0" applyFill="1" applyBorder="1" applyAlignment="1">
      <alignment vertical="top" wrapText="1"/>
    </xf>
    <xf numFmtId="0" fontId="0" fillId="1" borderId="21" xfId="0" applyFill="1" applyBorder="1" applyAlignment="1">
      <alignment vertical="top" wrapText="1"/>
    </xf>
    <xf numFmtId="0" fontId="0" fillId="1" borderId="22" xfId="0" applyFill="1" applyBorder="1" applyAlignment="1">
      <alignment vertical="top" wrapText="1"/>
    </xf>
    <xf numFmtId="0" fontId="26" fillId="1" borderId="10" xfId="0" applyFont="1" applyFill="1" applyBorder="1" applyAlignment="1">
      <alignment vertical="top" wrapText="1"/>
    </xf>
    <xf numFmtId="0" fontId="21" fillId="1" borderId="16" xfId="0" applyFont="1" applyFill="1" applyBorder="1" applyAlignment="1">
      <alignment horizontal="left"/>
    </xf>
    <xf numFmtId="0" fontId="21" fillId="1" borderId="14" xfId="0" applyFont="1" applyFill="1" applyBorder="1" applyAlignment="1">
      <alignment horizontal="left"/>
    </xf>
    <xf numFmtId="0" fontId="26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6" fillId="1" borderId="28" xfId="0" applyFont="1" applyFill="1" applyBorder="1" applyAlignment="1">
      <alignment vertical="top" wrapText="1"/>
    </xf>
    <xf numFmtId="0" fontId="26" fillId="1" borderId="29" xfId="0" applyFont="1" applyFill="1" applyBorder="1" applyAlignment="1">
      <alignment vertical="top" wrapText="1"/>
    </xf>
    <xf numFmtId="0" fontId="21" fillId="0" borderId="30" xfId="0" applyFont="1" applyBorder="1" applyAlignment="1">
      <alignment horizontal="justify" vertical="top" wrapText="1"/>
    </xf>
    <xf numFmtId="0" fontId="21" fillId="0" borderId="31" xfId="0" applyFont="1" applyBorder="1" applyAlignment="1">
      <alignment horizontal="justify" vertical="top" wrapText="1"/>
    </xf>
    <xf numFmtId="0" fontId="21" fillId="0" borderId="17" xfId="0" applyFont="1" applyBorder="1" applyAlignment="1">
      <alignment horizontal="left" vertical="top" wrapText="1"/>
    </xf>
    <xf numFmtId="0" fontId="26" fillId="1" borderId="11" xfId="0" applyFont="1" applyFill="1" applyBorder="1" applyAlignment="1">
      <alignment horizontal="center" vertical="center" wrapText="1"/>
    </xf>
    <xf numFmtId="0" fontId="26" fillId="1" borderId="12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18" fillId="1" borderId="15" xfId="0" applyFont="1" applyFill="1" applyBorder="1" applyAlignment="1">
      <alignment horizontal="left"/>
    </xf>
    <xf numFmtId="0" fontId="19" fillId="1" borderId="16" xfId="0" applyFont="1" applyFill="1" applyBorder="1" applyAlignment="1">
      <alignment horizontal="left"/>
    </xf>
    <xf numFmtId="0" fontId="19" fillId="1" borderId="14" xfId="0" applyFont="1" applyFill="1" applyBorder="1" applyAlignment="1">
      <alignment horizontal="left"/>
    </xf>
    <xf numFmtId="0" fontId="30" fillId="1" borderId="10" xfId="0" applyFont="1" applyFill="1" applyBorder="1" applyAlignment="1">
      <alignment horizontal="center" vertical="center" wrapText="1"/>
    </xf>
    <xf numFmtId="0" fontId="30" fillId="1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wrapText="1"/>
    </xf>
    <xf numFmtId="0" fontId="30" fillId="1" borderId="32" xfId="0" applyFont="1" applyFill="1" applyBorder="1" applyAlignment="1">
      <alignment horizontal="left" vertical="center" wrapText="1"/>
    </xf>
    <xf numFmtId="0" fontId="31" fillId="1" borderId="33" xfId="0" applyFont="1" applyFill="1" applyBorder="1" applyAlignment="1">
      <alignment horizontal="left" wrapText="1"/>
    </xf>
    <xf numFmtId="0" fontId="31" fillId="1" borderId="23" xfId="0" applyFont="1" applyFill="1" applyBorder="1" applyAlignment="1">
      <alignment horizontal="left" wrapText="1"/>
    </xf>
    <xf numFmtId="0" fontId="31" fillId="1" borderId="24" xfId="0" applyFont="1" applyFill="1" applyBorder="1" applyAlignment="1">
      <alignment horizontal="left" wrapText="1"/>
    </xf>
    <xf numFmtId="0" fontId="31" fillId="1" borderId="21" xfId="0" applyFont="1" applyFill="1" applyBorder="1" applyAlignment="1">
      <alignment horizontal="left" wrapText="1"/>
    </xf>
    <xf numFmtId="0" fontId="31" fillId="1" borderId="22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justify" vertical="top" wrapText="1"/>
    </xf>
    <xf numFmtId="0" fontId="18" fillId="22" borderId="11" xfId="0" applyFont="1" applyFill="1" applyBorder="1" applyAlignment="1">
      <alignment horizontal="center" vertical="top"/>
    </xf>
    <xf numFmtId="0" fontId="18" fillId="22" borderId="12" xfId="0" applyFont="1" applyFill="1" applyBorder="1" applyAlignment="1">
      <alignment horizontal="center" vertical="top"/>
    </xf>
    <xf numFmtId="0" fontId="18" fillId="22" borderId="10" xfId="52" applyFont="1" applyFill="1" applyBorder="1" applyAlignment="1">
      <alignment horizontal="center" wrapText="1"/>
      <protection/>
    </xf>
    <xf numFmtId="0" fontId="26" fillId="1" borderId="11" xfId="0" applyFont="1" applyFill="1" applyBorder="1" applyAlignment="1">
      <alignment horizontal="center" wrapText="1"/>
    </xf>
    <xf numFmtId="0" fontId="26" fillId="1" borderId="17" xfId="0" applyFont="1" applyFill="1" applyBorder="1" applyAlignment="1">
      <alignment horizontal="center" wrapText="1"/>
    </xf>
    <xf numFmtId="0" fontId="26" fillId="1" borderId="12" xfId="0" applyFont="1" applyFill="1" applyBorder="1" applyAlignment="1">
      <alignment horizontal="center" wrapText="1"/>
    </xf>
    <xf numFmtId="0" fontId="21" fillId="0" borderId="17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0" fillId="22" borderId="11" xfId="0" applyFont="1" applyFill="1" applyBorder="1" applyAlignment="1">
      <alignment horizontal="center" vertical="top"/>
    </xf>
    <xf numFmtId="0" fontId="20" fillId="22" borderId="12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left" wrapText="1"/>
    </xf>
    <xf numFmtId="0" fontId="21" fillId="0" borderId="0" xfId="0" applyFont="1" applyBorder="1" applyAlignment="1">
      <alignment horizontal="justify" vertical="top" wrapText="1"/>
    </xf>
    <xf numFmtId="3" fontId="18" fillId="22" borderId="10" xfId="52" applyNumberFormat="1" applyFont="1" applyFill="1" applyBorder="1" applyAlignment="1">
      <alignment horizont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25" fillId="0" borderId="12" xfId="52" applyFont="1" applyFill="1" applyBorder="1" applyAlignment="1">
      <alignment horizontal="center" vertical="center" wrapText="1"/>
      <protection/>
    </xf>
    <xf numFmtId="0" fontId="18" fillId="1" borderId="15" xfId="52" applyFont="1" applyFill="1" applyBorder="1" applyAlignment="1">
      <alignment horizontal="left" vertical="center" wrapText="1"/>
      <protection/>
    </xf>
    <xf numFmtId="0" fontId="18" fillId="1" borderId="16" xfId="52" applyFont="1" applyFill="1" applyBorder="1" applyAlignment="1">
      <alignment horizontal="left" vertical="center" wrapText="1"/>
      <protection/>
    </xf>
    <xf numFmtId="0" fontId="18" fillId="1" borderId="14" xfId="52" applyFont="1" applyFill="1" applyBorder="1" applyAlignment="1">
      <alignment horizontal="left" vertical="center" wrapText="1"/>
      <protection/>
    </xf>
    <xf numFmtId="0" fontId="18" fillId="1" borderId="23" xfId="52" applyFont="1" applyFill="1" applyBorder="1" applyAlignment="1">
      <alignment horizontal="center" vertical="center" wrapText="1"/>
      <protection/>
    </xf>
    <xf numFmtId="0" fontId="18" fillId="1" borderId="24" xfId="52" applyFont="1" applyFill="1" applyBorder="1" applyAlignment="1">
      <alignment horizontal="center" vertical="center" wrapText="1"/>
      <protection/>
    </xf>
    <xf numFmtId="0" fontId="18" fillId="1" borderId="21" xfId="52" applyFont="1" applyFill="1" applyBorder="1" applyAlignment="1">
      <alignment horizontal="center" vertical="center" wrapText="1"/>
      <protection/>
    </xf>
    <xf numFmtId="0" fontId="18" fillId="1" borderId="22" xfId="52" applyFont="1" applyFill="1" applyBorder="1" applyAlignment="1">
      <alignment horizontal="center" vertical="center" wrapText="1"/>
      <protection/>
    </xf>
    <xf numFmtId="0" fontId="26" fillId="1" borderId="10" xfId="52" applyFont="1" applyFill="1" applyBorder="1" applyAlignment="1">
      <alignment horizontal="left" vertical="center" wrapText="1"/>
      <protection/>
    </xf>
    <xf numFmtId="0" fontId="21" fillId="0" borderId="10" xfId="52" applyFont="1" applyFill="1" applyBorder="1" applyAlignment="1">
      <alignment horizontal="left" vertical="center" wrapText="1"/>
      <protection/>
    </xf>
    <xf numFmtId="0" fontId="26" fillId="1" borderId="17" xfId="52" applyFont="1" applyFill="1" applyBorder="1" applyAlignment="1">
      <alignment horizontal="left" vertical="center" wrapText="1"/>
      <protection/>
    </xf>
    <xf numFmtId="0" fontId="21" fillId="0" borderId="11" xfId="52" applyFont="1" applyFill="1" applyBorder="1" applyAlignment="1">
      <alignment horizontal="left" vertical="center" wrapText="1"/>
      <protection/>
    </xf>
    <xf numFmtId="0" fontId="21" fillId="0" borderId="17" xfId="52" applyFont="1" applyFill="1" applyBorder="1" applyAlignment="1">
      <alignment horizontal="left" vertical="center" wrapText="1"/>
      <protection/>
    </xf>
    <xf numFmtId="0" fontId="21" fillId="0" borderId="12" xfId="52" applyFont="1" applyFill="1" applyBorder="1" applyAlignment="1">
      <alignment horizontal="left" vertical="center" wrapText="1"/>
      <protection/>
    </xf>
    <xf numFmtId="0" fontId="21" fillId="0" borderId="10" xfId="52" applyFont="1" applyFill="1" applyBorder="1" applyAlignment="1">
      <alignment vertical="top" wrapText="1"/>
      <protection/>
    </xf>
    <xf numFmtId="0" fontId="0" fillId="0" borderId="10" xfId="0" applyBorder="1" applyAlignment="1">
      <alignment vertical="top" wrapText="1"/>
    </xf>
    <xf numFmtId="0" fontId="18" fillId="4" borderId="12" xfId="52" applyFont="1" applyFill="1" applyBorder="1" applyAlignment="1">
      <alignment horizontal="center" vertical="top" wrapText="1"/>
      <protection/>
    </xf>
    <xf numFmtId="0" fontId="0" fillId="4" borderId="10" xfId="0" applyFill="1" applyBorder="1" applyAlignment="1">
      <alignment horizontal="center" vertical="top" wrapText="1"/>
    </xf>
    <xf numFmtId="0" fontId="18" fillId="4" borderId="10" xfId="52" applyFont="1" applyFill="1" applyBorder="1" applyAlignment="1">
      <alignment horizontal="center" vertical="top" wrapText="1"/>
      <protection/>
    </xf>
    <xf numFmtId="0" fontId="21" fillId="0" borderId="10" xfId="52" applyFont="1" applyFill="1" applyBorder="1" applyAlignment="1">
      <alignment horizontal="left" vertical="top" wrapText="1"/>
      <protection/>
    </xf>
    <xf numFmtId="0" fontId="26" fillId="1" borderId="11" xfId="52" applyFont="1" applyFill="1" applyBorder="1" applyAlignment="1">
      <alignment horizontal="left" vertical="top" wrapText="1"/>
      <protection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6" fillId="1" borderId="32" xfId="52" applyFont="1" applyFill="1" applyBorder="1" applyAlignment="1">
      <alignment horizontal="center" vertical="center" wrapText="1"/>
      <protection/>
    </xf>
    <xf numFmtId="0" fontId="31" fillId="1" borderId="33" xfId="0" applyFont="1" applyFill="1" applyBorder="1" applyAlignment="1">
      <alignment horizontal="center" vertical="center" wrapText="1"/>
    </xf>
    <xf numFmtId="0" fontId="31" fillId="1" borderId="23" xfId="0" applyFont="1" applyFill="1" applyBorder="1" applyAlignment="1">
      <alignment horizontal="center" vertical="center" wrapText="1"/>
    </xf>
    <xf numFmtId="0" fontId="31" fillId="1" borderId="24" xfId="0" applyFont="1" applyFill="1" applyBorder="1" applyAlignment="1">
      <alignment horizontal="center" vertical="center" wrapText="1"/>
    </xf>
    <xf numFmtId="0" fontId="21" fillId="25" borderId="10" xfId="52" applyFont="1" applyFill="1" applyBorder="1" applyAlignment="1">
      <alignment horizontal="left" vertical="center" wrapText="1"/>
      <protection/>
    </xf>
    <xf numFmtId="0" fontId="31" fillId="0" borderId="12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18" fillId="1" borderId="16" xfId="0" applyFont="1" applyFill="1" applyBorder="1" applyAlignment="1">
      <alignment horizontal="left"/>
    </xf>
    <xf numFmtId="0" fontId="18" fillId="1" borderId="14" xfId="0" applyFont="1" applyFill="1" applyBorder="1" applyAlignment="1">
      <alignment horizontal="left"/>
    </xf>
    <xf numFmtId="0" fontId="18" fillId="1" borderId="11" xfId="0" applyFont="1" applyFill="1" applyBorder="1" applyAlignment="1">
      <alignment vertical="top" wrapText="1"/>
    </xf>
    <xf numFmtId="0" fontId="18" fillId="1" borderId="12" xfId="0" applyFont="1" applyFill="1" applyBorder="1" applyAlignment="1">
      <alignment vertical="top" wrapText="1"/>
    </xf>
    <xf numFmtId="0" fontId="21" fillId="0" borderId="12" xfId="0" applyFont="1" applyBorder="1" applyAlignment="1">
      <alignment horizontal="justify" vertical="top" wrapText="1"/>
    </xf>
    <xf numFmtId="0" fontId="27" fillId="1" borderId="10" xfId="0" applyFont="1" applyFill="1" applyBorder="1" applyAlignment="1">
      <alignment vertical="top" wrapText="1"/>
    </xf>
    <xf numFmtId="0" fontId="25" fillId="1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horizontal="justify" vertical="top" wrapText="1"/>
    </xf>
    <xf numFmtId="0" fontId="18" fillId="1" borderId="10" xfId="0" applyFont="1" applyFill="1" applyBorder="1" applyAlignment="1">
      <alignment horizontal="justify" vertical="top" wrapText="1"/>
    </xf>
    <xf numFmtId="0" fontId="23" fillId="1" borderId="10" xfId="0" applyFont="1" applyFill="1" applyBorder="1" applyAlignment="1">
      <alignment vertical="top" wrapText="1"/>
    </xf>
    <xf numFmtId="0" fontId="23" fillId="1" borderId="11" xfId="0" applyFont="1" applyFill="1" applyBorder="1" applyAlignment="1">
      <alignment vertical="top" wrapText="1"/>
    </xf>
    <xf numFmtId="0" fontId="18" fillId="1" borderId="10" xfId="0" applyFont="1" applyFill="1" applyBorder="1" applyAlignment="1">
      <alignment vertical="top" wrapText="1"/>
    </xf>
    <xf numFmtId="0" fontId="27" fillId="1" borderId="10" xfId="0" applyFont="1" applyFill="1" applyBorder="1" applyAlignment="1">
      <alignment horizontal="justify" vertical="top" wrapText="1"/>
    </xf>
    <xf numFmtId="0" fontId="27" fillId="1" borderId="11" xfId="0" applyFont="1" applyFill="1" applyBorder="1" applyAlignment="1">
      <alignment horizontal="justify" vertical="top" wrapText="1"/>
    </xf>
    <xf numFmtId="0" fontId="27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6" fillId="1" borderId="31" xfId="0" applyFont="1" applyFill="1" applyBorder="1" applyAlignment="1">
      <alignment horizontal="left"/>
    </xf>
    <xf numFmtId="0" fontId="26" fillId="1" borderId="34" xfId="0" applyFont="1" applyFill="1" applyBorder="1" applyAlignment="1">
      <alignment horizontal="left"/>
    </xf>
    <xf numFmtId="0" fontId="26" fillId="1" borderId="35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3" fillId="1" borderId="16" xfId="0" applyFont="1" applyFill="1" applyBorder="1" applyAlignment="1">
      <alignment horizontal="left"/>
    </xf>
    <xf numFmtId="0" fontId="23" fillId="1" borderId="14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Nataly\&#1052;&#1091;&#1085;.%20&#1087;&#1088;&#1086;&#1075;&#1088;&#1072;&#1084;&#1084;&#1099;\&#1052;&#1091;&#1085;.%20&#1087;&#1088;&#1086;&#1075;&#1088;&#1072;&#1084;&#1084;&#1099;%202014-2018\&#1048;&#1058;&#1054;&#1043;&#1048;\1-&#1081;%20&#1082;&#1074;&#1072;&#1088;&#1090;&#1072;&#1083;\&#1056;&#1072;&#1079;&#1074;&#1080;&#1090;&#1080;&#1077;%20&#1086;&#1073;&#1088;&#1072;&#1079;&#1086;&#1074;&#1072;&#1085;&#1080;&#1103;\&#1058;&#1072;&#1073;&#1083;&#1080;&#1094;&#1072;%20&#1086;&#1073;&#1088;.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11"/>
      <sheetName val="Табл.12"/>
      <sheetName val="Лист2"/>
      <sheetName val="Лист3"/>
    </sheetNames>
    <sheetDataSet>
      <sheetData sheetId="0">
        <row r="113">
          <cell r="F1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="120" zoomScaleNormal="120" workbookViewId="0" topLeftCell="A1">
      <selection activeCell="F6" sqref="F6"/>
    </sheetView>
  </sheetViews>
  <sheetFormatPr defaultColWidth="9.00390625" defaultRowHeight="12.75"/>
  <cols>
    <col min="1" max="1" width="18.375" style="0" customWidth="1"/>
    <col min="2" max="2" width="31.75390625" style="6" customWidth="1"/>
    <col min="3" max="3" width="32.25390625" style="0" customWidth="1"/>
    <col min="4" max="4" width="21.125" style="0" customWidth="1"/>
    <col min="5" max="5" width="19.625" style="0" customWidth="1"/>
  </cols>
  <sheetData>
    <row r="1" ht="12.75">
      <c r="E1" s="5" t="s">
        <v>17</v>
      </c>
    </row>
    <row r="2" spans="1:8" ht="39.75" customHeight="1">
      <c r="A2" s="200" t="s">
        <v>83</v>
      </c>
      <c r="B2" s="200"/>
      <c r="C2" s="200"/>
      <c r="D2" s="200"/>
      <c r="E2" s="200"/>
      <c r="H2" s="32"/>
    </row>
    <row r="3" spans="1:5" ht="15.75">
      <c r="A3" s="1"/>
      <c r="B3" s="7"/>
      <c r="C3" s="1"/>
      <c r="D3" s="1"/>
      <c r="E3" s="2" t="s">
        <v>14</v>
      </c>
    </row>
    <row r="4" spans="1:5" ht="12.75" customHeight="1">
      <c r="A4" s="201" t="s">
        <v>0</v>
      </c>
      <c r="B4" s="201" t="s">
        <v>1</v>
      </c>
      <c r="C4" s="201" t="s">
        <v>2</v>
      </c>
      <c r="D4" s="201" t="s">
        <v>15</v>
      </c>
      <c r="E4" s="201" t="s">
        <v>16</v>
      </c>
    </row>
    <row r="5" spans="1:8" ht="52.5" customHeight="1">
      <c r="A5" s="202"/>
      <c r="B5" s="202"/>
      <c r="C5" s="202"/>
      <c r="D5" s="202"/>
      <c r="E5" s="202"/>
      <c r="H5" s="33"/>
    </row>
    <row r="6" spans="1:8" ht="25.5" customHeight="1">
      <c r="A6" s="225" t="s">
        <v>52</v>
      </c>
      <c r="B6" s="226"/>
      <c r="C6" s="69" t="s">
        <v>10</v>
      </c>
      <c r="D6" s="56">
        <f>SUM(D7,D8,D9,D10)</f>
        <v>3196018.5999999996</v>
      </c>
      <c r="E6" s="56">
        <f>SUM(E7,E8,E9,E10)</f>
        <v>1427633.4000000001</v>
      </c>
      <c r="H6" s="34"/>
    </row>
    <row r="7" spans="1:8" ht="33.75" customHeight="1">
      <c r="A7" s="227"/>
      <c r="B7" s="228"/>
      <c r="C7" s="70" t="s">
        <v>12</v>
      </c>
      <c r="D7" s="59">
        <f>SUM(D13,D51,D61,D72,D108,D119,D134,D147,D160)</f>
        <v>1446322.9</v>
      </c>
      <c r="E7" s="59">
        <f>SUM(E13,E51,E61,E72,E108,E119,E134,E147,E160)</f>
        <v>608124.9</v>
      </c>
      <c r="H7" s="33"/>
    </row>
    <row r="8" spans="1:8" ht="24.75" customHeight="1">
      <c r="A8" s="227"/>
      <c r="B8" s="228"/>
      <c r="C8" s="94" t="s">
        <v>53</v>
      </c>
      <c r="D8" s="95">
        <f>SUM(D73+D135+D161)</f>
        <v>82833.4</v>
      </c>
      <c r="E8" s="95">
        <f>SUM(E73+E135+E161)</f>
        <v>4152.8</v>
      </c>
      <c r="H8" s="35"/>
    </row>
    <row r="9" spans="1:5" ht="21.75" customHeight="1">
      <c r="A9" s="227"/>
      <c r="B9" s="228"/>
      <c r="C9" s="71" t="s">
        <v>79</v>
      </c>
      <c r="D9" s="60">
        <f>SUM(D14,D63,D74,D121,D136,D141,D148,D162)</f>
        <v>1382064</v>
      </c>
      <c r="E9" s="60">
        <f>SUM(E14,E63,E74,E121,E136,E141,E148,E167)</f>
        <v>662557.5</v>
      </c>
    </row>
    <row r="10" spans="1:5" ht="27.75" customHeight="1" thickBot="1">
      <c r="A10" s="227"/>
      <c r="B10" s="228"/>
      <c r="C10" s="92" t="s">
        <v>13</v>
      </c>
      <c r="D10" s="93">
        <f>SUM(D75,D149)</f>
        <v>284798.3</v>
      </c>
      <c r="E10" s="93">
        <f>SUM(E75,E149)</f>
        <v>152798.2</v>
      </c>
    </row>
    <row r="11" spans="1:6" ht="15.75" customHeight="1" thickBot="1">
      <c r="A11" s="203" t="s">
        <v>88</v>
      </c>
      <c r="B11" s="204"/>
      <c r="C11" s="204"/>
      <c r="D11" s="204"/>
      <c r="E11" s="205"/>
      <c r="F11" s="109"/>
    </row>
    <row r="12" spans="1:5" ht="15.75" customHeight="1">
      <c r="A12" s="206" t="s">
        <v>18</v>
      </c>
      <c r="B12" s="207"/>
      <c r="C12" s="90" t="s">
        <v>10</v>
      </c>
      <c r="D12" s="91">
        <f>SUM(D13+D14+D15)</f>
        <v>724615.6</v>
      </c>
      <c r="E12" s="91">
        <f>SUM(E13+E14+E15)</f>
        <v>249408.2</v>
      </c>
    </row>
    <row r="13" spans="1:5" ht="28.5" customHeight="1">
      <c r="A13" s="206"/>
      <c r="B13" s="207"/>
      <c r="C13" s="54" t="s">
        <v>12</v>
      </c>
      <c r="D13" s="104">
        <f>SUM(D17,D21,D25,D29,D33,D37,D41,D45)</f>
        <v>524615.6</v>
      </c>
      <c r="E13" s="104">
        <f>SUM(E17,E21,E25,E29,E33,E37,E41,E45)</f>
        <v>238196.80000000002</v>
      </c>
    </row>
    <row r="14" spans="1:5" ht="29.25" customHeight="1">
      <c r="A14" s="206"/>
      <c r="B14" s="207"/>
      <c r="C14" s="54" t="s">
        <v>79</v>
      </c>
      <c r="D14" s="104">
        <v>200000</v>
      </c>
      <c r="E14" s="104">
        <v>11211.4</v>
      </c>
    </row>
    <row r="15" spans="1:5" ht="15">
      <c r="A15" s="208"/>
      <c r="B15" s="209"/>
      <c r="C15" s="54" t="s">
        <v>13</v>
      </c>
      <c r="D15" s="104">
        <v>0</v>
      </c>
      <c r="E15" s="104">
        <v>0</v>
      </c>
    </row>
    <row r="16" spans="1:5" ht="76.5" customHeight="1">
      <c r="A16" s="142" t="s">
        <v>19</v>
      </c>
      <c r="B16" s="216" t="s">
        <v>3</v>
      </c>
      <c r="C16" s="55" t="s">
        <v>10</v>
      </c>
      <c r="D16" s="58">
        <f>SUM(D17+D18+D19)</f>
        <v>530012</v>
      </c>
      <c r="E16" s="58">
        <f>SUM(E17+E18+E19)</f>
        <v>146107.3</v>
      </c>
    </row>
    <row r="17" spans="1:5" ht="30">
      <c r="A17" s="143"/>
      <c r="B17" s="217"/>
      <c r="C17" s="54" t="s">
        <v>12</v>
      </c>
      <c r="D17" s="104">
        <v>330012</v>
      </c>
      <c r="E17" s="104">
        <v>134895.9</v>
      </c>
    </row>
    <row r="18" spans="1:5" ht="15">
      <c r="A18" s="142"/>
      <c r="B18" s="249"/>
      <c r="C18" s="54" t="s">
        <v>79</v>
      </c>
      <c r="D18" s="104">
        <v>200000</v>
      </c>
      <c r="E18" s="104">
        <v>11211.4</v>
      </c>
    </row>
    <row r="19" spans="1:5" ht="15">
      <c r="A19" s="143"/>
      <c r="B19" s="249"/>
      <c r="C19" s="54" t="s">
        <v>13</v>
      </c>
      <c r="D19" s="57">
        <v>0</v>
      </c>
      <c r="E19" s="57">
        <v>0</v>
      </c>
    </row>
    <row r="20" spans="1:5" ht="15.75" customHeight="1">
      <c r="A20" s="142" t="s">
        <v>20</v>
      </c>
      <c r="B20" s="213" t="s">
        <v>7</v>
      </c>
      <c r="C20" s="72" t="s">
        <v>10</v>
      </c>
      <c r="D20" s="73">
        <f>SUM(D21+D22+D23)</f>
        <v>500</v>
      </c>
      <c r="E20" s="73">
        <f>SUM(E21+E22+E23)</f>
        <v>0</v>
      </c>
    </row>
    <row r="21" spans="1:5" ht="30">
      <c r="A21" s="212"/>
      <c r="B21" s="214"/>
      <c r="C21" s="54" t="s">
        <v>12</v>
      </c>
      <c r="D21" s="104">
        <v>500</v>
      </c>
      <c r="E21" s="104">
        <v>0</v>
      </c>
    </row>
    <row r="22" spans="1:5" ht="15" customHeight="1">
      <c r="A22" s="212"/>
      <c r="B22" s="214"/>
      <c r="C22" s="54" t="s">
        <v>79</v>
      </c>
      <c r="D22" s="104">
        <v>0</v>
      </c>
      <c r="E22" s="104">
        <v>0</v>
      </c>
    </row>
    <row r="23" spans="1:5" ht="18" customHeight="1">
      <c r="A23" s="143"/>
      <c r="B23" s="215"/>
      <c r="C23" s="54" t="s">
        <v>13</v>
      </c>
      <c r="D23" s="104">
        <v>0</v>
      </c>
      <c r="E23" s="104">
        <v>0</v>
      </c>
    </row>
    <row r="24" spans="1:5" ht="17.25" customHeight="1">
      <c r="A24" s="142" t="s">
        <v>21</v>
      </c>
      <c r="B24" s="213" t="s">
        <v>4</v>
      </c>
      <c r="C24" s="72" t="s">
        <v>10</v>
      </c>
      <c r="D24" s="73">
        <f>SUM(D25+D26+D27)</f>
        <v>159759</v>
      </c>
      <c r="E24" s="73">
        <f>SUM(E25+E26+E27)</f>
        <v>86770.3</v>
      </c>
    </row>
    <row r="25" spans="1:5" ht="33" customHeight="1">
      <c r="A25" s="212"/>
      <c r="B25" s="214"/>
      <c r="C25" s="54" t="s">
        <v>12</v>
      </c>
      <c r="D25" s="104">
        <v>159759</v>
      </c>
      <c r="E25" s="104">
        <v>86770.3</v>
      </c>
    </row>
    <row r="26" spans="1:5" ht="15">
      <c r="A26" s="212"/>
      <c r="B26" s="214"/>
      <c r="C26" s="54" t="s">
        <v>81</v>
      </c>
      <c r="D26" s="104">
        <v>0</v>
      </c>
      <c r="E26" s="104">
        <v>0</v>
      </c>
    </row>
    <row r="27" spans="1:5" ht="20.25" customHeight="1">
      <c r="A27" s="143"/>
      <c r="B27" s="215"/>
      <c r="C27" s="54" t="s">
        <v>13</v>
      </c>
      <c r="D27" s="104">
        <v>0</v>
      </c>
      <c r="E27" s="104">
        <v>0</v>
      </c>
    </row>
    <row r="28" spans="1:5" ht="15.75" customHeight="1">
      <c r="A28" s="210" t="s">
        <v>22</v>
      </c>
      <c r="B28" s="211" t="s">
        <v>11</v>
      </c>
      <c r="C28" s="72" t="s">
        <v>10</v>
      </c>
      <c r="D28" s="73">
        <f>SUM(D29+D30+D31)</f>
        <v>500</v>
      </c>
      <c r="E28" s="73">
        <f>SUM(E29+E30+E31)</f>
        <v>0</v>
      </c>
    </row>
    <row r="29" spans="1:5" ht="30">
      <c r="A29" s="210"/>
      <c r="B29" s="211"/>
      <c r="C29" s="54" t="s">
        <v>12</v>
      </c>
      <c r="D29" s="104">
        <v>500</v>
      </c>
      <c r="E29" s="104">
        <v>0</v>
      </c>
    </row>
    <row r="30" spans="1:5" ht="15">
      <c r="A30" s="210"/>
      <c r="B30" s="211"/>
      <c r="C30" s="54" t="s">
        <v>79</v>
      </c>
      <c r="D30" s="104">
        <v>0</v>
      </c>
      <c r="E30" s="104">
        <v>0</v>
      </c>
    </row>
    <row r="31" spans="1:5" ht="26.25" customHeight="1">
      <c r="A31" s="210"/>
      <c r="B31" s="211"/>
      <c r="C31" s="54" t="s">
        <v>13</v>
      </c>
      <c r="D31" s="104">
        <v>0</v>
      </c>
      <c r="E31" s="104">
        <v>0</v>
      </c>
    </row>
    <row r="32" spans="1:5" ht="15.75" customHeight="1">
      <c r="A32" s="210" t="s">
        <v>23</v>
      </c>
      <c r="B32" s="229" t="s">
        <v>6</v>
      </c>
      <c r="C32" s="72" t="s">
        <v>10</v>
      </c>
      <c r="D32" s="73">
        <f>SUM(D33+D34+D35)</f>
        <v>400</v>
      </c>
      <c r="E32" s="73">
        <v>0</v>
      </c>
    </row>
    <row r="33" spans="1:5" ht="30">
      <c r="A33" s="210"/>
      <c r="B33" s="229"/>
      <c r="C33" s="54" t="s">
        <v>12</v>
      </c>
      <c r="D33" s="104">
        <v>400</v>
      </c>
      <c r="E33" s="104">
        <v>0</v>
      </c>
    </row>
    <row r="34" spans="1:5" ht="15">
      <c r="A34" s="210"/>
      <c r="B34" s="229"/>
      <c r="C34" s="54" t="s">
        <v>79</v>
      </c>
      <c r="D34" s="104">
        <v>0</v>
      </c>
      <c r="E34" s="104">
        <v>0</v>
      </c>
    </row>
    <row r="35" spans="1:5" ht="28.5" customHeight="1">
      <c r="A35" s="210"/>
      <c r="B35" s="229"/>
      <c r="C35" s="54" t="s">
        <v>13</v>
      </c>
      <c r="D35" s="104">
        <v>0</v>
      </c>
      <c r="E35" s="104">
        <v>0</v>
      </c>
    </row>
    <row r="36" spans="1:5" ht="15.75" customHeight="1">
      <c r="A36" s="210" t="s">
        <v>24</v>
      </c>
      <c r="B36" s="211" t="s">
        <v>5</v>
      </c>
      <c r="C36" s="3" t="s">
        <v>10</v>
      </c>
      <c r="D36" s="4">
        <f>SUM(D37+D38+D39)</f>
        <v>1000</v>
      </c>
      <c r="E36" s="4">
        <f>SUM(E37+E38+E39)</f>
        <v>60</v>
      </c>
    </row>
    <row r="37" spans="1:5" ht="30">
      <c r="A37" s="210"/>
      <c r="B37" s="211"/>
      <c r="C37" s="54" t="s">
        <v>12</v>
      </c>
      <c r="D37" s="104">
        <v>1000</v>
      </c>
      <c r="E37" s="104">
        <v>60</v>
      </c>
    </row>
    <row r="38" spans="1:5" ht="36" customHeight="1">
      <c r="A38" s="210"/>
      <c r="B38" s="211"/>
      <c r="C38" s="54" t="s">
        <v>79</v>
      </c>
      <c r="D38" s="104">
        <v>0</v>
      </c>
      <c r="E38" s="104">
        <v>0</v>
      </c>
    </row>
    <row r="39" spans="1:5" ht="51" customHeight="1">
      <c r="A39" s="210"/>
      <c r="B39" s="211"/>
      <c r="C39" s="54" t="s">
        <v>13</v>
      </c>
      <c r="D39" s="104">
        <v>0</v>
      </c>
      <c r="E39" s="104">
        <v>0</v>
      </c>
    </row>
    <row r="40" spans="1:5" ht="27" customHeight="1">
      <c r="A40" s="222" t="s">
        <v>25</v>
      </c>
      <c r="B40" s="221" t="s">
        <v>8</v>
      </c>
      <c r="C40" s="3" t="s">
        <v>10</v>
      </c>
      <c r="D40" s="4">
        <f>SUM(D41+D42+D43)</f>
        <v>22228</v>
      </c>
      <c r="E40" s="4">
        <f>SUM(E41+E42+E43)</f>
        <v>11665</v>
      </c>
    </row>
    <row r="41" spans="1:5" ht="30">
      <c r="A41" s="223"/>
      <c r="B41" s="221"/>
      <c r="C41" s="54" t="s">
        <v>12</v>
      </c>
      <c r="D41" s="105">
        <v>22228</v>
      </c>
      <c r="E41" s="105">
        <v>11665</v>
      </c>
    </row>
    <row r="42" spans="1:5" ht="15">
      <c r="A42" s="223"/>
      <c r="B42" s="221"/>
      <c r="C42" s="54" t="s">
        <v>79</v>
      </c>
      <c r="D42" s="105">
        <v>0</v>
      </c>
      <c r="E42" s="105">
        <v>0</v>
      </c>
    </row>
    <row r="43" spans="1:5" ht="15">
      <c r="A43" s="224"/>
      <c r="B43" s="221"/>
      <c r="C43" s="54" t="s">
        <v>13</v>
      </c>
      <c r="D43" s="105">
        <v>0</v>
      </c>
      <c r="E43" s="105">
        <v>0</v>
      </c>
    </row>
    <row r="44" spans="1:5" ht="15.75" customHeight="1">
      <c r="A44" s="142" t="s">
        <v>26</v>
      </c>
      <c r="B44" s="213" t="s">
        <v>9</v>
      </c>
      <c r="C44" s="3" t="s">
        <v>10</v>
      </c>
      <c r="D44" s="4">
        <f>SUM(D45+D46+D47)</f>
        <v>10216.6</v>
      </c>
      <c r="E44" s="4">
        <f>SUM(E45+E46+E47)</f>
        <v>4805.6</v>
      </c>
    </row>
    <row r="45" spans="1:5" ht="30">
      <c r="A45" s="212"/>
      <c r="B45" s="214"/>
      <c r="C45" s="54" t="s">
        <v>12</v>
      </c>
      <c r="D45" s="104">
        <v>10216.6</v>
      </c>
      <c r="E45" s="104">
        <v>4805.6</v>
      </c>
    </row>
    <row r="46" spans="1:5" ht="15">
      <c r="A46" s="212"/>
      <c r="B46" s="214"/>
      <c r="C46" s="54" t="s">
        <v>79</v>
      </c>
      <c r="D46" s="104">
        <v>0</v>
      </c>
      <c r="E46" s="104">
        <v>0</v>
      </c>
    </row>
    <row r="47" spans="1:5" ht="15.75" thickBot="1">
      <c r="A47" s="212"/>
      <c r="B47" s="214"/>
      <c r="C47" s="89" t="s">
        <v>13</v>
      </c>
      <c r="D47" s="104">
        <v>0</v>
      </c>
      <c r="E47" s="104">
        <v>0</v>
      </c>
    </row>
    <row r="48" spans="1:6" ht="16.5" thickBot="1">
      <c r="A48" s="172" t="s">
        <v>89</v>
      </c>
      <c r="B48" s="232"/>
      <c r="C48" s="232"/>
      <c r="D48" s="232"/>
      <c r="E48" s="233"/>
      <c r="F48" s="111"/>
    </row>
    <row r="49" spans="1:5" ht="12.75" customHeight="1">
      <c r="A49" s="145" t="s">
        <v>33</v>
      </c>
      <c r="B49" s="230"/>
      <c r="C49" s="218" t="s">
        <v>10</v>
      </c>
      <c r="D49" s="218">
        <f>SUM(D52,D55,D58)</f>
        <v>30570</v>
      </c>
      <c r="E49" s="218">
        <f>SUM(E52,E55,E58)</f>
        <v>10633.400000000001</v>
      </c>
    </row>
    <row r="50" spans="1:5" ht="9.75" customHeight="1">
      <c r="A50" s="120"/>
      <c r="B50" s="231"/>
      <c r="C50" s="220"/>
      <c r="D50" s="219"/>
      <c r="E50" s="220"/>
    </row>
    <row r="51" spans="1:5" ht="51.75" customHeight="1">
      <c r="A51" s="120"/>
      <c r="B51" s="231"/>
      <c r="C51" s="77" t="s">
        <v>12</v>
      </c>
      <c r="D51" s="78">
        <v>30041</v>
      </c>
      <c r="E51" s="78">
        <v>4346.4</v>
      </c>
    </row>
    <row r="52" spans="1:5" ht="20.25" customHeight="1">
      <c r="A52" s="190" t="s">
        <v>27</v>
      </c>
      <c r="B52" s="197" t="s">
        <v>28</v>
      </c>
      <c r="C52" s="189" t="s">
        <v>10</v>
      </c>
      <c r="D52" s="199">
        <f>SUM(D54)</f>
        <v>16896</v>
      </c>
      <c r="E52" s="189">
        <f>SUM(E54)</f>
        <v>3915.8</v>
      </c>
    </row>
    <row r="53" spans="1:5" ht="12.75" customHeight="1" hidden="1">
      <c r="A53" s="191"/>
      <c r="B53" s="197"/>
      <c r="C53" s="189"/>
      <c r="D53" s="189"/>
      <c r="E53" s="189"/>
    </row>
    <row r="54" spans="1:5" ht="27.75" customHeight="1">
      <c r="A54" s="192"/>
      <c r="B54" s="197"/>
      <c r="C54" s="81" t="s">
        <v>92</v>
      </c>
      <c r="D54" s="103">
        <v>16896</v>
      </c>
      <c r="E54" s="82">
        <v>3915.8</v>
      </c>
    </row>
    <row r="55" spans="1:5" ht="12.75" customHeight="1">
      <c r="A55" s="190" t="s">
        <v>29</v>
      </c>
      <c r="B55" s="179" t="s">
        <v>30</v>
      </c>
      <c r="C55" s="195" t="s">
        <v>10</v>
      </c>
      <c r="D55" s="187">
        <f>SUM(D57)</f>
        <v>8584</v>
      </c>
      <c r="E55" s="187">
        <f>SUM(E57)</f>
        <v>3902.4</v>
      </c>
    </row>
    <row r="56" spans="1:5" ht="7.5" customHeight="1">
      <c r="A56" s="191"/>
      <c r="B56" s="193"/>
      <c r="C56" s="196"/>
      <c r="D56" s="188"/>
      <c r="E56" s="188"/>
    </row>
    <row r="57" spans="1:5" ht="26.25" customHeight="1">
      <c r="A57" s="192"/>
      <c r="B57" s="194"/>
      <c r="C57" s="80" t="s">
        <v>92</v>
      </c>
      <c r="D57" s="61">
        <v>8584</v>
      </c>
      <c r="E57" s="61">
        <v>3902.4</v>
      </c>
    </row>
    <row r="58" spans="1:5" ht="18.75" customHeight="1">
      <c r="A58" s="168" t="s">
        <v>31</v>
      </c>
      <c r="B58" s="179" t="s">
        <v>32</v>
      </c>
      <c r="C58" s="3" t="s">
        <v>10</v>
      </c>
      <c r="D58" s="9">
        <f>SUM(D59)</f>
        <v>5090</v>
      </c>
      <c r="E58" s="9">
        <f>SUM(E59)</f>
        <v>2815.2</v>
      </c>
    </row>
    <row r="59" spans="1:5" ht="95.25" customHeight="1">
      <c r="A59" s="169"/>
      <c r="B59" s="112"/>
      <c r="C59" s="54" t="s">
        <v>12</v>
      </c>
      <c r="D59" s="62">
        <v>5090</v>
      </c>
      <c r="E59" s="62">
        <v>2815.2</v>
      </c>
    </row>
    <row r="60" spans="1:5" ht="18.75" customHeight="1">
      <c r="A60" s="180" t="s">
        <v>35</v>
      </c>
      <c r="B60" s="181"/>
      <c r="C60" s="74" t="s">
        <v>36</v>
      </c>
      <c r="D60" s="75">
        <f>SUM(D64,D68)</f>
        <v>24213.699999999997</v>
      </c>
      <c r="E60" s="75">
        <f>SUM(E64,E68)</f>
        <v>8564.3</v>
      </c>
    </row>
    <row r="61" spans="1:5" ht="30">
      <c r="A61" s="182"/>
      <c r="B61" s="183"/>
      <c r="C61" s="53" t="s">
        <v>55</v>
      </c>
      <c r="D61" s="45">
        <f>SUM(D65,D69)</f>
        <v>24213.699999999997</v>
      </c>
      <c r="E61" s="45">
        <f>SUM(E65,E69)</f>
        <v>8564.3</v>
      </c>
    </row>
    <row r="62" spans="1:5" ht="15.75">
      <c r="A62" s="182"/>
      <c r="B62" s="183"/>
      <c r="C62" s="51" t="s">
        <v>53</v>
      </c>
      <c r="D62" s="8">
        <v>0</v>
      </c>
      <c r="E62" s="8">
        <v>0</v>
      </c>
    </row>
    <row r="63" spans="1:5" ht="15.75">
      <c r="A63" s="184"/>
      <c r="B63" s="185"/>
      <c r="C63" s="51" t="s">
        <v>79</v>
      </c>
      <c r="D63" s="8">
        <v>0</v>
      </c>
      <c r="E63" s="8">
        <v>0</v>
      </c>
    </row>
    <row r="64" spans="1:9" ht="15.75">
      <c r="A64" s="175" t="s">
        <v>27</v>
      </c>
      <c r="B64" s="177" t="s">
        <v>37</v>
      </c>
      <c r="C64" s="10" t="s">
        <v>36</v>
      </c>
      <c r="D64" s="11">
        <f>SUM(D65+D66+D67)</f>
        <v>5635.6</v>
      </c>
      <c r="E64" s="11">
        <f>SUM(E65+E66+E67)</f>
        <v>437.9</v>
      </c>
      <c r="I64" s="198"/>
    </row>
    <row r="65" spans="1:9" ht="30">
      <c r="A65" s="175"/>
      <c r="B65" s="177"/>
      <c r="C65" s="51" t="s">
        <v>55</v>
      </c>
      <c r="D65" s="106">
        <v>5635.6</v>
      </c>
      <c r="E65" s="106">
        <v>437.9</v>
      </c>
      <c r="I65" s="198"/>
    </row>
    <row r="66" spans="1:9" ht="15.75">
      <c r="A66" s="175"/>
      <c r="B66" s="177"/>
      <c r="C66" s="51" t="s">
        <v>53</v>
      </c>
      <c r="D66" s="12">
        <v>0</v>
      </c>
      <c r="E66" s="12">
        <v>0</v>
      </c>
      <c r="I66" s="198"/>
    </row>
    <row r="67" spans="1:9" ht="33" customHeight="1">
      <c r="A67" s="175"/>
      <c r="B67" s="177"/>
      <c r="C67" s="51" t="s">
        <v>79</v>
      </c>
      <c r="D67" s="12"/>
      <c r="E67" s="12"/>
      <c r="I67" s="198"/>
    </row>
    <row r="68" spans="1:5" ht="15.75">
      <c r="A68" s="175" t="s">
        <v>29</v>
      </c>
      <c r="B68" s="177" t="s">
        <v>38</v>
      </c>
      <c r="C68" s="10" t="s">
        <v>36</v>
      </c>
      <c r="D68" s="11">
        <f>SUM(D69)</f>
        <v>18578.1</v>
      </c>
      <c r="E68" s="11">
        <f>SUM(E69)</f>
        <v>8126.4</v>
      </c>
    </row>
    <row r="69" spans="1:5" ht="90" customHeight="1" thickBot="1">
      <c r="A69" s="176"/>
      <c r="B69" s="178"/>
      <c r="C69" s="85" t="s">
        <v>34</v>
      </c>
      <c r="D69" s="86">
        <v>18578.1</v>
      </c>
      <c r="E69" s="86">
        <v>8126.4</v>
      </c>
    </row>
    <row r="70" spans="1:7" ht="19.5" customHeight="1" thickBot="1">
      <c r="A70" s="172" t="s">
        <v>90</v>
      </c>
      <c r="B70" s="173"/>
      <c r="C70" s="173"/>
      <c r="D70" s="173"/>
      <c r="E70" s="174"/>
      <c r="F70" s="110"/>
      <c r="G70" s="14"/>
    </row>
    <row r="71" spans="1:5" ht="47.25" customHeight="1">
      <c r="A71" s="135" t="s">
        <v>47</v>
      </c>
      <c r="B71" s="136"/>
      <c r="C71" s="87" t="s">
        <v>36</v>
      </c>
      <c r="D71" s="88">
        <f>SUM(D76,D81,D86,D91,D96,D101)</f>
        <v>1676300.3</v>
      </c>
      <c r="E71" s="88">
        <f>SUM(E76,E81,E86,E91,E96,E101,)</f>
        <v>941044.5</v>
      </c>
    </row>
    <row r="72" spans="1:5" ht="28.5" customHeight="1">
      <c r="A72" s="137"/>
      <c r="B72" s="136"/>
      <c r="C72" s="47" t="s">
        <v>39</v>
      </c>
      <c r="D72" s="18">
        <f>SUM(D77,D82,D87,D92,D97,D102)</f>
        <v>231731.40000000002</v>
      </c>
      <c r="E72" s="18">
        <f>SUM(E77,E82,E87,E92,E97,E102)</f>
        <v>150956.2</v>
      </c>
    </row>
    <row r="73" spans="1:5" ht="15">
      <c r="A73" s="137"/>
      <c r="B73" s="136"/>
      <c r="C73" s="23" t="s">
        <v>40</v>
      </c>
      <c r="D73" s="17">
        <f>SUM(D78,D83,D88,D93,D98,D103)</f>
        <v>25204.3</v>
      </c>
      <c r="E73" s="17">
        <f>SUM(E78,E83,E88,E93,E98,E103)</f>
        <v>4152.8</v>
      </c>
    </row>
    <row r="74" spans="1:5" ht="30" customHeight="1">
      <c r="A74" s="138"/>
      <c r="B74" s="139"/>
      <c r="C74" s="23" t="s">
        <v>79</v>
      </c>
      <c r="D74" s="17">
        <f>SUM(D79,D84,D89,D94,D99,D104)</f>
        <v>1181102.2</v>
      </c>
      <c r="E74" s="17">
        <f>SUM(E79,E84,E89,E94,E99,E104)</f>
        <v>651286</v>
      </c>
    </row>
    <row r="75" spans="1:5" ht="15">
      <c r="A75" s="140"/>
      <c r="B75" s="141"/>
      <c r="C75" s="23" t="s">
        <v>13</v>
      </c>
      <c r="D75" s="17">
        <f>SUM(D80,D85,D90,D95,D100,D105)</f>
        <v>238262.4</v>
      </c>
      <c r="E75" s="17">
        <f>SUM(E80,E85,E95,E100,E105)</f>
        <v>134649.5</v>
      </c>
    </row>
    <row r="76" spans="1:5" ht="42.75">
      <c r="A76" s="65" t="s">
        <v>48</v>
      </c>
      <c r="B76" s="68" t="s">
        <v>41</v>
      </c>
      <c r="C76" s="13" t="s">
        <v>36</v>
      </c>
      <c r="D76" s="15">
        <f>SUM(D77+D78+D79+D80)</f>
        <v>863004.2000000001</v>
      </c>
      <c r="E76" s="15">
        <f>SUM(E77+E78+E79+E80)</f>
        <v>484037.6</v>
      </c>
    </row>
    <row r="77" spans="1:5" ht="30">
      <c r="A77" s="158"/>
      <c r="B77" s="186"/>
      <c r="C77" s="23" t="s">
        <v>39</v>
      </c>
      <c r="D77" s="27">
        <v>72496.3</v>
      </c>
      <c r="E77" s="27">
        <v>52646.1</v>
      </c>
    </row>
    <row r="78" spans="1:5" ht="15">
      <c r="A78" s="158"/>
      <c r="B78" s="186"/>
      <c r="C78" s="23" t="s">
        <v>40</v>
      </c>
      <c r="D78" s="17">
        <v>13441.5</v>
      </c>
      <c r="E78" s="17">
        <v>0</v>
      </c>
    </row>
    <row r="79" spans="1:5" ht="15">
      <c r="A79" s="158"/>
      <c r="B79" s="186"/>
      <c r="C79" s="23" t="s">
        <v>79</v>
      </c>
      <c r="D79" s="17">
        <v>538804</v>
      </c>
      <c r="E79" s="17">
        <v>296742</v>
      </c>
    </row>
    <row r="80" spans="1:5" ht="15">
      <c r="A80" s="158"/>
      <c r="B80" s="186"/>
      <c r="C80" s="23" t="s">
        <v>13</v>
      </c>
      <c r="D80" s="17">
        <v>238262.4</v>
      </c>
      <c r="E80" s="17">
        <v>134649.5</v>
      </c>
    </row>
    <row r="81" spans="1:5" ht="15.75">
      <c r="A81" s="121" t="s">
        <v>49</v>
      </c>
      <c r="B81" s="117" t="s">
        <v>42</v>
      </c>
      <c r="C81" s="13" t="s">
        <v>36</v>
      </c>
      <c r="D81" s="15">
        <f>SUM(D82+D83+D84+D85)</f>
        <v>648652.9</v>
      </c>
      <c r="E81" s="15">
        <f>SUM(E82+E83+E84+E85)</f>
        <v>386343.10000000003</v>
      </c>
    </row>
    <row r="82" spans="1:5" ht="30">
      <c r="A82" s="144"/>
      <c r="B82" s="170"/>
      <c r="C82" s="23" t="s">
        <v>39</v>
      </c>
      <c r="D82" s="63">
        <v>83382.9</v>
      </c>
      <c r="E82" s="63">
        <v>59330.4</v>
      </c>
    </row>
    <row r="83" spans="1:5" ht="15">
      <c r="A83" s="144"/>
      <c r="B83" s="170"/>
      <c r="C83" s="23" t="s">
        <v>40</v>
      </c>
      <c r="D83" s="17">
        <v>0</v>
      </c>
      <c r="E83" s="17">
        <v>0</v>
      </c>
    </row>
    <row r="84" spans="1:5" ht="15">
      <c r="A84" s="144"/>
      <c r="B84" s="170"/>
      <c r="C84" s="23" t="s">
        <v>79</v>
      </c>
      <c r="D84" s="17">
        <v>565270</v>
      </c>
      <c r="E84" s="17">
        <v>327012.7</v>
      </c>
    </row>
    <row r="85" spans="1:5" ht="15">
      <c r="A85" s="145"/>
      <c r="B85" s="171"/>
      <c r="C85" s="23" t="s">
        <v>13</v>
      </c>
      <c r="D85" s="17">
        <v>0</v>
      </c>
      <c r="E85" s="17">
        <v>0</v>
      </c>
    </row>
    <row r="86" spans="1:5" ht="15.75">
      <c r="A86" s="121" t="s">
        <v>50</v>
      </c>
      <c r="B86" s="117" t="s">
        <v>43</v>
      </c>
      <c r="C86" s="13" t="s">
        <v>36</v>
      </c>
      <c r="D86" s="15">
        <f>SUM(D87+D88+D89+D90)</f>
        <v>26254</v>
      </c>
      <c r="E86" s="15">
        <f>SUM(E87+E88+E89+E90)</f>
        <v>13257</v>
      </c>
    </row>
    <row r="87" spans="1:5" ht="30">
      <c r="A87" s="144"/>
      <c r="B87" s="170"/>
      <c r="C87" s="23" t="s">
        <v>39</v>
      </c>
      <c r="D87" s="63">
        <v>26254</v>
      </c>
      <c r="E87" s="63">
        <v>13257</v>
      </c>
    </row>
    <row r="88" spans="1:5" ht="15">
      <c r="A88" s="144"/>
      <c r="B88" s="170"/>
      <c r="C88" s="23" t="s">
        <v>40</v>
      </c>
      <c r="D88" s="17">
        <v>0</v>
      </c>
      <c r="E88" s="17">
        <v>0</v>
      </c>
    </row>
    <row r="89" spans="1:5" ht="15">
      <c r="A89" s="144"/>
      <c r="B89" s="170"/>
      <c r="C89" s="23" t="s">
        <v>79</v>
      </c>
      <c r="D89" s="17">
        <v>0</v>
      </c>
      <c r="E89" s="17">
        <v>0</v>
      </c>
    </row>
    <row r="90" spans="1:5" ht="15">
      <c r="A90" s="145"/>
      <c r="B90" s="171"/>
      <c r="C90" s="23" t="s">
        <v>13</v>
      </c>
      <c r="D90" s="17">
        <v>0</v>
      </c>
      <c r="E90" s="17">
        <v>0</v>
      </c>
    </row>
    <row r="91" spans="1:5" ht="15.75">
      <c r="A91" s="121" t="s">
        <v>22</v>
      </c>
      <c r="B91" s="117" t="s">
        <v>44</v>
      </c>
      <c r="C91" s="13" t="s">
        <v>36</v>
      </c>
      <c r="D91" s="15">
        <f>SUM(D92+D93+D94+D95)</f>
        <v>32432.8</v>
      </c>
      <c r="E91" s="15">
        <f>SUM(E92+E93+E94+E95)</f>
        <v>9958.3</v>
      </c>
    </row>
    <row r="92" spans="1:5" ht="29.25" customHeight="1">
      <c r="A92" s="223"/>
      <c r="B92" s="223"/>
      <c r="C92" s="23" t="s">
        <v>39</v>
      </c>
      <c r="D92" s="27">
        <v>3841</v>
      </c>
      <c r="E92" s="27">
        <v>1731.5</v>
      </c>
    </row>
    <row r="93" spans="1:5" ht="15">
      <c r="A93" s="223"/>
      <c r="B93" s="223"/>
      <c r="C93" s="23" t="s">
        <v>40</v>
      </c>
      <c r="D93" s="17">
        <v>0</v>
      </c>
      <c r="E93" s="17">
        <v>0</v>
      </c>
    </row>
    <row r="94" spans="1:5" ht="15">
      <c r="A94" s="223"/>
      <c r="B94" s="223"/>
      <c r="C94" s="23" t="s">
        <v>79</v>
      </c>
      <c r="D94" s="17">
        <v>28591.8</v>
      </c>
      <c r="E94" s="17">
        <v>8226.8</v>
      </c>
    </row>
    <row r="95" spans="1:5" ht="15">
      <c r="A95" s="224"/>
      <c r="B95" s="224"/>
      <c r="C95" s="23" t="s">
        <v>13</v>
      </c>
      <c r="D95" s="17">
        <v>0</v>
      </c>
      <c r="E95" s="17">
        <v>0</v>
      </c>
    </row>
    <row r="96" spans="1:5" ht="14.25">
      <c r="A96" s="121" t="s">
        <v>23</v>
      </c>
      <c r="B96" s="146" t="s">
        <v>45</v>
      </c>
      <c r="C96" s="24" t="s">
        <v>36</v>
      </c>
      <c r="D96" s="76">
        <f>SUM(D97+D98+D99+D100)</f>
        <v>30660.2</v>
      </c>
      <c r="E96" s="76">
        <f>SUM(E97+E98+E99+E100)</f>
        <v>10175.5</v>
      </c>
    </row>
    <row r="97" spans="1:5" ht="30">
      <c r="A97" s="144"/>
      <c r="B97" s="146"/>
      <c r="C97" s="23" t="s">
        <v>39</v>
      </c>
      <c r="D97" s="16">
        <v>50</v>
      </c>
      <c r="E97" s="16">
        <f>'[1]Табл.11'!F113</f>
        <v>0</v>
      </c>
    </row>
    <row r="98" spans="1:5" ht="15">
      <c r="A98" s="144"/>
      <c r="B98" s="146"/>
      <c r="C98" s="23" t="s">
        <v>40</v>
      </c>
      <c r="D98" s="17">
        <v>10746.8</v>
      </c>
      <c r="E98" s="17">
        <v>3561.4</v>
      </c>
    </row>
    <row r="99" spans="1:5" ht="15">
      <c r="A99" s="144"/>
      <c r="B99" s="146"/>
      <c r="C99" s="23" t="s">
        <v>79</v>
      </c>
      <c r="D99" s="17">
        <v>19863.4</v>
      </c>
      <c r="E99" s="17">
        <v>6614.1</v>
      </c>
    </row>
    <row r="100" spans="1:5" ht="15">
      <c r="A100" s="145"/>
      <c r="B100" s="146"/>
      <c r="C100" s="23" t="s">
        <v>13</v>
      </c>
      <c r="D100" s="17"/>
      <c r="E100" s="17"/>
    </row>
    <row r="101" spans="1:5" ht="32.25" customHeight="1">
      <c r="A101" s="120" t="s">
        <v>51</v>
      </c>
      <c r="B101" s="117" t="s">
        <v>46</v>
      </c>
      <c r="C101" s="13" t="s">
        <v>36</v>
      </c>
      <c r="D101" s="15">
        <f>SUM(D102+D103+D104+D105)</f>
        <v>75296.2</v>
      </c>
      <c r="E101" s="15">
        <f>SUM(E102+E103+E104+E105)</f>
        <v>37273</v>
      </c>
    </row>
    <row r="102" spans="1:5" ht="30">
      <c r="A102" s="120"/>
      <c r="B102" s="118"/>
      <c r="C102" s="23" t="s">
        <v>39</v>
      </c>
      <c r="D102" s="16">
        <v>45707.2</v>
      </c>
      <c r="E102" s="16">
        <v>23991.2</v>
      </c>
    </row>
    <row r="103" spans="1:5" ht="15">
      <c r="A103" s="120"/>
      <c r="B103" s="118"/>
      <c r="C103" s="23" t="s">
        <v>40</v>
      </c>
      <c r="D103" s="17">
        <v>1016</v>
      </c>
      <c r="E103" s="17">
        <v>591.4</v>
      </c>
    </row>
    <row r="104" spans="1:5" ht="15">
      <c r="A104" s="120"/>
      <c r="B104" s="118"/>
      <c r="C104" s="23" t="s">
        <v>79</v>
      </c>
      <c r="D104" s="17">
        <v>28573</v>
      </c>
      <c r="E104" s="17">
        <v>12690.4</v>
      </c>
    </row>
    <row r="105" spans="1:5" ht="15.75" thickBot="1">
      <c r="A105" s="121"/>
      <c r="B105" s="119"/>
      <c r="C105" s="25" t="s">
        <v>13</v>
      </c>
      <c r="D105" s="22">
        <v>0</v>
      </c>
      <c r="E105" s="22">
        <v>0</v>
      </c>
    </row>
    <row r="106" spans="1:5" ht="15" thickBot="1">
      <c r="A106" s="115" t="s">
        <v>91</v>
      </c>
      <c r="B106" s="116"/>
      <c r="C106" s="116"/>
      <c r="D106" s="116"/>
      <c r="E106" s="113"/>
    </row>
    <row r="107" spans="1:6" ht="15.75" customHeight="1">
      <c r="A107" s="125" t="s">
        <v>54</v>
      </c>
      <c r="B107" s="126"/>
      <c r="C107" s="29" t="s">
        <v>36</v>
      </c>
      <c r="D107" s="30">
        <f>SUM(D109,D111,D113,D115)</f>
        <v>97848</v>
      </c>
      <c r="E107" s="30">
        <f>SUM(E109,,E111,E113,E115)</f>
        <v>32995.9</v>
      </c>
      <c r="F107" s="109"/>
    </row>
    <row r="108" spans="1:5" ht="31.5">
      <c r="A108" s="127"/>
      <c r="B108" s="128"/>
      <c r="C108" s="46" t="s">
        <v>55</v>
      </c>
      <c r="D108" s="41">
        <v>50867</v>
      </c>
      <c r="E108" s="41">
        <v>356.2</v>
      </c>
    </row>
    <row r="109" spans="1:5" ht="15.75">
      <c r="A109" s="123" t="s">
        <v>48</v>
      </c>
      <c r="B109" s="124" t="s">
        <v>82</v>
      </c>
      <c r="C109" s="19" t="s">
        <v>36</v>
      </c>
      <c r="D109" s="15">
        <f>SUM(D110)</f>
        <v>1345</v>
      </c>
      <c r="E109" s="15">
        <f>SUM(E110)</f>
        <v>376.2</v>
      </c>
    </row>
    <row r="110" spans="1:5" ht="27.75" customHeight="1">
      <c r="A110" s="123"/>
      <c r="B110" s="124"/>
      <c r="C110" s="52" t="s">
        <v>55</v>
      </c>
      <c r="D110" s="107">
        <v>1345</v>
      </c>
      <c r="E110" s="107">
        <v>376.2</v>
      </c>
    </row>
    <row r="111" spans="1:5" ht="15.75">
      <c r="A111" s="123" t="s">
        <v>49</v>
      </c>
      <c r="B111" s="124" t="s">
        <v>56</v>
      </c>
      <c r="C111" s="19" t="s">
        <v>36</v>
      </c>
      <c r="D111" s="15">
        <v>1785</v>
      </c>
      <c r="E111" s="15">
        <f>SUM(E112)</f>
        <v>477.2</v>
      </c>
    </row>
    <row r="112" spans="1:5" ht="30">
      <c r="A112" s="123"/>
      <c r="B112" s="124"/>
      <c r="C112" s="52" t="s">
        <v>55</v>
      </c>
      <c r="D112" s="107">
        <v>1785</v>
      </c>
      <c r="E112" s="107">
        <v>477.2</v>
      </c>
    </row>
    <row r="113" spans="1:5" ht="15.75">
      <c r="A113" s="123" t="s">
        <v>50</v>
      </c>
      <c r="B113" s="132" t="s">
        <v>57</v>
      </c>
      <c r="C113" s="19" t="s">
        <v>36</v>
      </c>
      <c r="D113" s="20">
        <f>SUM(D114)</f>
        <v>20113</v>
      </c>
      <c r="E113" s="20">
        <f>SUM(E114)</f>
        <v>8764.3</v>
      </c>
    </row>
    <row r="114" spans="1:5" ht="58.5" customHeight="1">
      <c r="A114" s="123"/>
      <c r="B114" s="133"/>
      <c r="C114" s="52" t="s">
        <v>55</v>
      </c>
      <c r="D114" s="40">
        <v>20113</v>
      </c>
      <c r="E114" s="40">
        <v>8764.3</v>
      </c>
    </row>
    <row r="115" spans="1:5" ht="15.75">
      <c r="A115" s="123" t="s">
        <v>72</v>
      </c>
      <c r="B115" s="124" t="s">
        <v>58</v>
      </c>
      <c r="C115" s="19" t="s">
        <v>36</v>
      </c>
      <c r="D115" s="15">
        <f>SUM(D116)</f>
        <v>74605</v>
      </c>
      <c r="E115" s="15">
        <f>SUM(E116)</f>
        <v>23378.2</v>
      </c>
    </row>
    <row r="116" spans="1:5" ht="33.75" customHeight="1" thickBot="1">
      <c r="A116" s="130"/>
      <c r="B116" s="131"/>
      <c r="C116" s="50" t="s">
        <v>55</v>
      </c>
      <c r="D116" s="107">
        <v>74605</v>
      </c>
      <c r="E116" s="107">
        <v>23378.2</v>
      </c>
    </row>
    <row r="117" spans="1:5" ht="16.5" thickBot="1">
      <c r="A117" s="172" t="s">
        <v>84</v>
      </c>
      <c r="B117" s="256"/>
      <c r="C117" s="256"/>
      <c r="D117" s="256"/>
      <c r="E117" s="257"/>
    </row>
    <row r="118" spans="1:6" ht="15.75" customHeight="1">
      <c r="A118" s="114" t="s">
        <v>59</v>
      </c>
      <c r="B118" s="112"/>
      <c r="C118" s="84" t="s">
        <v>36</v>
      </c>
      <c r="D118" s="30">
        <f>SUM(D122,D124,D126,D128)</f>
        <v>59216.1</v>
      </c>
      <c r="E118" s="30">
        <f>SUM(E122,E124,E126,E128)</f>
        <v>26221.3</v>
      </c>
      <c r="F118" s="109"/>
    </row>
    <row r="119" spans="1:5" ht="36" customHeight="1">
      <c r="A119" s="122"/>
      <c r="B119" s="122"/>
      <c r="C119" s="47" t="s">
        <v>39</v>
      </c>
      <c r="D119" s="39">
        <f>SUM(D122,D124,D126,D128)</f>
        <v>59216.1</v>
      </c>
      <c r="E119" s="39">
        <f>SUM(E122,E124,E126,E128)</f>
        <v>26221.3</v>
      </c>
    </row>
    <row r="120" spans="1:5" ht="18" customHeight="1">
      <c r="A120" s="122"/>
      <c r="B120" s="122"/>
      <c r="C120" s="23" t="s">
        <v>53</v>
      </c>
      <c r="D120" s="42">
        <v>0</v>
      </c>
      <c r="E120" s="42">
        <v>0</v>
      </c>
    </row>
    <row r="121" spans="1:5" ht="37.5" customHeight="1">
      <c r="A121" s="129"/>
      <c r="B121" s="129"/>
      <c r="C121" s="25" t="s">
        <v>64</v>
      </c>
      <c r="D121" s="43">
        <v>0</v>
      </c>
      <c r="E121" s="43">
        <v>0</v>
      </c>
    </row>
    <row r="122" spans="1:5" ht="21" customHeight="1">
      <c r="A122" s="237" t="s">
        <v>27</v>
      </c>
      <c r="B122" s="124" t="s">
        <v>61</v>
      </c>
      <c r="C122" s="24" t="s">
        <v>10</v>
      </c>
      <c r="D122" s="15">
        <f>SUM(D123)</f>
        <v>473</v>
      </c>
      <c r="E122" s="15">
        <f>SUM(E123)</f>
        <v>0</v>
      </c>
    </row>
    <row r="123" spans="1:5" ht="40.5" customHeight="1">
      <c r="A123" s="238"/>
      <c r="B123" s="239"/>
      <c r="C123" s="23" t="s">
        <v>39</v>
      </c>
      <c r="D123" s="16">
        <v>473</v>
      </c>
      <c r="E123" s="16">
        <v>0</v>
      </c>
    </row>
    <row r="124" spans="1:5" ht="19.5" customHeight="1">
      <c r="A124" s="234" t="s">
        <v>49</v>
      </c>
      <c r="B124" s="131" t="s">
        <v>60</v>
      </c>
      <c r="C124" s="13" t="s">
        <v>36</v>
      </c>
      <c r="D124" s="15">
        <f>SUM(D125)</f>
        <v>100</v>
      </c>
      <c r="E124" s="15">
        <f>SUM(E125)</f>
        <v>0</v>
      </c>
    </row>
    <row r="125" spans="1:5" ht="30">
      <c r="A125" s="235"/>
      <c r="B125" s="236"/>
      <c r="C125" s="23" t="s">
        <v>39</v>
      </c>
      <c r="D125" s="16">
        <v>100</v>
      </c>
      <c r="E125" s="16">
        <v>0</v>
      </c>
    </row>
    <row r="126" spans="1:5" ht="15.75">
      <c r="A126" s="243" t="s">
        <v>50</v>
      </c>
      <c r="B126" s="124" t="s">
        <v>62</v>
      </c>
      <c r="C126" s="24" t="s">
        <v>36</v>
      </c>
      <c r="D126" s="15">
        <f>SUM(D127)</f>
        <v>400</v>
      </c>
      <c r="E126" s="15">
        <f>SUM(E127)</f>
        <v>155.3</v>
      </c>
    </row>
    <row r="127" spans="1:5" ht="31.5" customHeight="1">
      <c r="A127" s="234"/>
      <c r="B127" s="131"/>
      <c r="C127" s="25" t="s">
        <v>39</v>
      </c>
      <c r="D127" s="21">
        <v>400</v>
      </c>
      <c r="E127" s="21">
        <v>155.3</v>
      </c>
    </row>
    <row r="128" spans="1:5" ht="15.75">
      <c r="A128" s="240" t="s">
        <v>72</v>
      </c>
      <c r="B128" s="250" t="s">
        <v>63</v>
      </c>
      <c r="C128" s="26" t="s">
        <v>36</v>
      </c>
      <c r="D128" s="15">
        <f>SUM(D129,D130,D131)</f>
        <v>58243.1</v>
      </c>
      <c r="E128" s="15">
        <f>SUM(E129,E130,E131)</f>
        <v>26066</v>
      </c>
    </row>
    <row r="129" spans="1:5" ht="30">
      <c r="A129" s="244"/>
      <c r="B129" s="250"/>
      <c r="C129" s="23" t="s">
        <v>39</v>
      </c>
      <c r="D129" s="27">
        <v>58243.1</v>
      </c>
      <c r="E129" s="27">
        <v>26066</v>
      </c>
    </row>
    <row r="130" spans="1:5" ht="15">
      <c r="A130" s="244"/>
      <c r="B130" s="250"/>
      <c r="C130" s="23" t="s">
        <v>53</v>
      </c>
      <c r="D130" s="108">
        <v>0</v>
      </c>
      <c r="E130" s="108">
        <v>0</v>
      </c>
    </row>
    <row r="131" spans="1:5" ht="15">
      <c r="A131" s="245"/>
      <c r="B131" s="251"/>
      <c r="C131" s="25" t="s">
        <v>79</v>
      </c>
      <c r="D131" s="36">
        <v>0</v>
      </c>
      <c r="E131" s="36">
        <v>0</v>
      </c>
    </row>
    <row r="132" spans="1:5" ht="16.5" customHeight="1">
      <c r="A132" s="147" t="s">
        <v>85</v>
      </c>
      <c r="B132" s="148"/>
      <c r="C132" s="148"/>
      <c r="D132" s="148"/>
      <c r="E132" s="149"/>
    </row>
    <row r="133" spans="1:6" ht="15.75">
      <c r="A133" s="240" t="s">
        <v>65</v>
      </c>
      <c r="B133" s="241"/>
      <c r="C133" s="31" t="s">
        <v>36</v>
      </c>
      <c r="D133" s="28">
        <f>SUM(D138,D143)</f>
        <v>5770</v>
      </c>
      <c r="E133" s="28">
        <f>SUM(E138,E143)</f>
        <v>700</v>
      </c>
      <c r="F133" s="109"/>
    </row>
    <row r="134" spans="1:5" ht="27.75" customHeight="1">
      <c r="A134" s="241"/>
      <c r="B134" s="241"/>
      <c r="C134" s="47" t="s">
        <v>55</v>
      </c>
      <c r="D134" s="48">
        <v>1250</v>
      </c>
      <c r="E134" s="49">
        <v>0</v>
      </c>
    </row>
    <row r="135" spans="1:5" ht="15.75">
      <c r="A135" s="241"/>
      <c r="B135" s="241"/>
      <c r="C135" s="23" t="s">
        <v>40</v>
      </c>
      <c r="D135" s="40">
        <v>4080</v>
      </c>
      <c r="E135" s="37">
        <v>0</v>
      </c>
    </row>
    <row r="136" spans="1:5" ht="16.5" customHeight="1">
      <c r="A136" s="241"/>
      <c r="B136" s="241"/>
      <c r="C136" s="23" t="s">
        <v>79</v>
      </c>
      <c r="D136" s="16">
        <v>440</v>
      </c>
      <c r="E136" s="17">
        <v>0</v>
      </c>
    </row>
    <row r="137" spans="1:5" ht="15.75">
      <c r="A137" s="242"/>
      <c r="B137" s="242"/>
      <c r="C137" s="25" t="s">
        <v>13</v>
      </c>
      <c r="D137" s="100">
        <v>0</v>
      </c>
      <c r="E137" s="101">
        <v>0</v>
      </c>
    </row>
    <row r="138" spans="1:5" ht="14.25">
      <c r="A138" s="158" t="s">
        <v>27</v>
      </c>
      <c r="B138" s="124" t="s">
        <v>68</v>
      </c>
      <c r="C138" s="68" t="s">
        <v>36</v>
      </c>
      <c r="D138" s="76">
        <f>SUM(D139,D140,D141,D142)</f>
        <v>5770</v>
      </c>
      <c r="E138" s="76">
        <f>SUM(E139,E140,E141,E142)</f>
        <v>700</v>
      </c>
    </row>
    <row r="139" spans="1:5" ht="30">
      <c r="A139" s="255"/>
      <c r="B139" s="134"/>
      <c r="C139" s="23" t="s">
        <v>55</v>
      </c>
      <c r="D139" s="37">
        <v>1250</v>
      </c>
      <c r="E139" s="37">
        <v>700</v>
      </c>
    </row>
    <row r="140" spans="1:5" ht="15.75">
      <c r="A140" s="255"/>
      <c r="B140" s="134"/>
      <c r="C140" s="23" t="s">
        <v>40</v>
      </c>
      <c r="D140" s="40">
        <v>4080</v>
      </c>
      <c r="E140" s="37">
        <v>0</v>
      </c>
    </row>
    <row r="141" spans="1:5" ht="15.75">
      <c r="A141" s="255"/>
      <c r="B141" s="134"/>
      <c r="C141" s="23" t="s">
        <v>79</v>
      </c>
      <c r="D141" s="16">
        <v>440</v>
      </c>
      <c r="E141" s="17">
        <v>0</v>
      </c>
    </row>
    <row r="142" spans="1:5" ht="15.75">
      <c r="A142" s="255"/>
      <c r="B142" s="83"/>
      <c r="C142" s="25" t="s">
        <v>69</v>
      </c>
      <c r="D142" s="100">
        <v>0</v>
      </c>
      <c r="E142" s="101">
        <v>0</v>
      </c>
    </row>
    <row r="143" spans="1:5" ht="14.25">
      <c r="A143" s="163" t="s">
        <v>49</v>
      </c>
      <c r="B143" s="165" t="s">
        <v>70</v>
      </c>
      <c r="C143" s="68" t="s">
        <v>36</v>
      </c>
      <c r="D143" s="102">
        <v>0</v>
      </c>
      <c r="E143" s="102">
        <v>0</v>
      </c>
    </row>
    <row r="144" spans="1:5" ht="30.75" thickBot="1">
      <c r="A144" s="164"/>
      <c r="B144" s="166"/>
      <c r="C144" s="23" t="s">
        <v>55</v>
      </c>
      <c r="D144" s="38">
        <v>0</v>
      </c>
      <c r="E144" s="38">
        <v>0</v>
      </c>
    </row>
    <row r="145" spans="1:6" ht="15" thickBot="1">
      <c r="A145" s="252" t="s">
        <v>86</v>
      </c>
      <c r="B145" s="253"/>
      <c r="C145" s="253"/>
      <c r="D145" s="253"/>
      <c r="E145" s="254"/>
      <c r="F145" s="109"/>
    </row>
    <row r="146" spans="1:5" ht="15.75" customHeight="1">
      <c r="A146" s="153" t="s">
        <v>71</v>
      </c>
      <c r="B146" s="154"/>
      <c r="C146" s="96" t="s">
        <v>36</v>
      </c>
      <c r="D146" s="30">
        <f>SUM(D147,D148,D149)</f>
        <v>203384.5</v>
      </c>
      <c r="E146" s="30">
        <f>SUM(E147,E148,E149)</f>
        <v>103734.4</v>
      </c>
    </row>
    <row r="147" spans="1:5" ht="29.25" customHeight="1">
      <c r="A147" s="155"/>
      <c r="B147" s="154"/>
      <c r="C147" s="47" t="s">
        <v>39</v>
      </c>
      <c r="D147" s="18">
        <f>SUM(D151,D155)</f>
        <v>156788.6</v>
      </c>
      <c r="E147" s="18">
        <f>SUM(E151,E155)</f>
        <v>85529</v>
      </c>
    </row>
    <row r="148" spans="1:5" ht="15.75">
      <c r="A148" s="155"/>
      <c r="B148" s="154"/>
      <c r="C148" s="23" t="s">
        <v>79</v>
      </c>
      <c r="D148" s="16">
        <f>SUM(D152,D156)</f>
        <v>60</v>
      </c>
      <c r="E148" s="16">
        <f>SUM(E152,E156)</f>
        <v>56.7</v>
      </c>
    </row>
    <row r="149" spans="1:5" ht="15.75">
      <c r="A149" s="156"/>
      <c r="B149" s="157"/>
      <c r="C149" s="23" t="s">
        <v>13</v>
      </c>
      <c r="D149" s="16">
        <f>SUM(D153)</f>
        <v>46535.9</v>
      </c>
      <c r="E149" s="16">
        <f>SUM(E153)</f>
        <v>18148.7</v>
      </c>
    </row>
    <row r="150" spans="1:5" ht="15.75">
      <c r="A150" s="158" t="s">
        <v>73</v>
      </c>
      <c r="B150" s="124" t="s">
        <v>66</v>
      </c>
      <c r="C150" s="44" t="s">
        <v>36</v>
      </c>
      <c r="D150" s="15">
        <f>SUM(D151:D153)</f>
        <v>198155.5</v>
      </c>
      <c r="E150" s="15">
        <f>SUM(E151,E152,E153)</f>
        <v>101360.09999999999</v>
      </c>
    </row>
    <row r="151" spans="1:5" ht="30">
      <c r="A151" s="158"/>
      <c r="B151" s="124"/>
      <c r="C151" s="23" t="s">
        <v>39</v>
      </c>
      <c r="D151" s="16">
        <v>151559.6</v>
      </c>
      <c r="E151" s="16">
        <v>83154.7</v>
      </c>
    </row>
    <row r="152" spans="1:5" ht="15.75">
      <c r="A152" s="158"/>
      <c r="B152" s="124"/>
      <c r="C152" s="23" t="s">
        <v>79</v>
      </c>
      <c r="D152" s="16">
        <v>60</v>
      </c>
      <c r="E152" s="16">
        <v>56.7</v>
      </c>
    </row>
    <row r="153" spans="1:5" ht="15.75">
      <c r="A153" s="158"/>
      <c r="B153" s="124"/>
      <c r="C153" s="23" t="s">
        <v>13</v>
      </c>
      <c r="D153" s="16">
        <v>46535.9</v>
      </c>
      <c r="E153" s="16">
        <v>18148.7</v>
      </c>
    </row>
    <row r="154" spans="1:5" ht="15.75">
      <c r="A154" s="121" t="s">
        <v>49</v>
      </c>
      <c r="B154" s="132" t="s">
        <v>67</v>
      </c>
      <c r="C154" s="44" t="s">
        <v>36</v>
      </c>
      <c r="D154" s="15">
        <f>SUM(D155)</f>
        <v>5229</v>
      </c>
      <c r="E154" s="15">
        <f>SUM(E155)</f>
        <v>2374.3</v>
      </c>
    </row>
    <row r="155" spans="1:5" ht="30">
      <c r="A155" s="144"/>
      <c r="B155" s="167"/>
      <c r="C155" s="23" t="s">
        <v>39</v>
      </c>
      <c r="D155" s="16">
        <v>5229</v>
      </c>
      <c r="E155" s="16">
        <v>2374.3</v>
      </c>
    </row>
    <row r="156" spans="1:5" ht="15.75">
      <c r="A156" s="144"/>
      <c r="B156" s="167"/>
      <c r="C156" s="23" t="s">
        <v>79</v>
      </c>
      <c r="D156" s="16">
        <v>0</v>
      </c>
      <c r="E156" s="16">
        <v>0</v>
      </c>
    </row>
    <row r="157" spans="1:5" ht="16.5" thickBot="1">
      <c r="A157" s="144"/>
      <c r="B157" s="167"/>
      <c r="C157" s="25" t="s">
        <v>13</v>
      </c>
      <c r="D157" s="21">
        <v>0</v>
      </c>
      <c r="E157" s="21">
        <v>0</v>
      </c>
    </row>
    <row r="158" spans="1:5" s="79" customFormat="1" ht="15.75" thickBot="1">
      <c r="A158" s="115" t="s">
        <v>87</v>
      </c>
      <c r="B158" s="159"/>
      <c r="C158" s="159"/>
      <c r="D158" s="159"/>
      <c r="E158" s="160"/>
    </row>
    <row r="159" spans="1:6" ht="16.5" customHeight="1">
      <c r="A159" s="150" t="s">
        <v>75</v>
      </c>
      <c r="B159" s="151"/>
      <c r="C159" s="97" t="s">
        <v>36</v>
      </c>
      <c r="D159" s="88">
        <f>SUM(D163,D169)</f>
        <v>421170.4</v>
      </c>
      <c r="E159" s="88">
        <f>SUM(E163,E169)</f>
        <v>93958.1</v>
      </c>
      <c r="F159" s="109"/>
    </row>
    <row r="160" spans="1:5" ht="25.5">
      <c r="A160" s="152"/>
      <c r="B160" s="152"/>
      <c r="C160" s="98" t="s">
        <v>55</v>
      </c>
      <c r="D160" s="27">
        <f>SUM(D164,D170)</f>
        <v>367599.5</v>
      </c>
      <c r="E160" s="27">
        <f>SUM(E164,E170)</f>
        <v>93954.7</v>
      </c>
    </row>
    <row r="161" spans="1:5" ht="38.25">
      <c r="A161" s="152"/>
      <c r="B161" s="152"/>
      <c r="C161" s="98" t="s">
        <v>74</v>
      </c>
      <c r="D161" s="27">
        <v>53549.1</v>
      </c>
      <c r="E161" s="27">
        <f>SUM(E165)</f>
        <v>0</v>
      </c>
    </row>
    <row r="162" spans="1:5" ht="15">
      <c r="A162" s="152"/>
      <c r="B162" s="152"/>
      <c r="C162" s="98" t="s">
        <v>79</v>
      </c>
      <c r="D162" s="27">
        <f>SUM(D167)</f>
        <v>21.8</v>
      </c>
      <c r="E162" s="27">
        <f>SUM(E167)</f>
        <v>3.4</v>
      </c>
    </row>
    <row r="163" spans="1:5" ht="15">
      <c r="A163" s="161" t="s">
        <v>27</v>
      </c>
      <c r="B163" s="158" t="s">
        <v>76</v>
      </c>
      <c r="C163" s="66" t="s">
        <v>36</v>
      </c>
      <c r="D163" s="67">
        <f>SUM(D164,D165,D167)</f>
        <v>241265.1</v>
      </c>
      <c r="E163" s="67">
        <f>SUM(E164,E165,E167)</f>
        <v>24715.4</v>
      </c>
    </row>
    <row r="164" spans="1:5" ht="28.5" customHeight="1">
      <c r="A164" s="161"/>
      <c r="B164" s="158"/>
      <c r="C164" s="99" t="s">
        <v>55</v>
      </c>
      <c r="D164" s="27">
        <v>187694.2</v>
      </c>
      <c r="E164" s="27">
        <v>24712</v>
      </c>
    </row>
    <row r="165" spans="1:5" ht="23.25" customHeight="1">
      <c r="A165" s="161"/>
      <c r="B165" s="158"/>
      <c r="C165" s="246" t="s">
        <v>77</v>
      </c>
      <c r="D165" s="162">
        <v>53549.1</v>
      </c>
      <c r="E165" s="162">
        <v>0</v>
      </c>
    </row>
    <row r="166" spans="1:5" ht="12" customHeight="1">
      <c r="A166" s="161"/>
      <c r="B166" s="158"/>
      <c r="C166" s="247"/>
      <c r="D166" s="162"/>
      <c r="E166" s="162"/>
    </row>
    <row r="167" spans="1:5" ht="0.75" customHeight="1" hidden="1">
      <c r="A167" s="161"/>
      <c r="B167" s="158"/>
      <c r="C167" s="246" t="s">
        <v>80</v>
      </c>
      <c r="D167" s="162">
        <v>21.8</v>
      </c>
      <c r="E167" s="162">
        <v>3.4</v>
      </c>
    </row>
    <row r="168" spans="1:5" ht="16.5" customHeight="1">
      <c r="A168" s="161"/>
      <c r="B168" s="158"/>
      <c r="C168" s="248"/>
      <c r="D168" s="162"/>
      <c r="E168" s="162"/>
    </row>
    <row r="169" spans="1:5" ht="15">
      <c r="A169" s="161" t="s">
        <v>49</v>
      </c>
      <c r="B169" s="158" t="s">
        <v>78</v>
      </c>
      <c r="C169" s="66" t="s">
        <v>36</v>
      </c>
      <c r="D169" s="67">
        <f>SUM(D170)</f>
        <v>179905.3</v>
      </c>
      <c r="E169" s="67">
        <f>SUM(E170)</f>
        <v>69242.7</v>
      </c>
    </row>
    <row r="170" spans="1:5" ht="30">
      <c r="A170" s="161"/>
      <c r="B170" s="158"/>
      <c r="C170" s="64" t="s">
        <v>55</v>
      </c>
      <c r="D170" s="27">
        <v>179905.3</v>
      </c>
      <c r="E170" s="27">
        <v>69242.7</v>
      </c>
    </row>
  </sheetData>
  <sheetProtection/>
  <mergeCells count="110">
    <mergeCell ref="C165:C166"/>
    <mergeCell ref="C167:C168"/>
    <mergeCell ref="B18:B19"/>
    <mergeCell ref="B91:B95"/>
    <mergeCell ref="B128:B131"/>
    <mergeCell ref="B81:B85"/>
    <mergeCell ref="A145:E145"/>
    <mergeCell ref="A138:A142"/>
    <mergeCell ref="A91:A95"/>
    <mergeCell ref="A117:E117"/>
    <mergeCell ref="A133:B137"/>
    <mergeCell ref="A126:A127"/>
    <mergeCell ref="B126:B127"/>
    <mergeCell ref="A128:A131"/>
    <mergeCell ref="A124:A125"/>
    <mergeCell ref="B124:B125"/>
    <mergeCell ref="A122:A123"/>
    <mergeCell ref="B122:B123"/>
    <mergeCell ref="A6:B10"/>
    <mergeCell ref="A64:A67"/>
    <mergeCell ref="B64:B67"/>
    <mergeCell ref="A44:A47"/>
    <mergeCell ref="B44:B47"/>
    <mergeCell ref="A32:A35"/>
    <mergeCell ref="B32:B35"/>
    <mergeCell ref="A49:B51"/>
    <mergeCell ref="A48:E48"/>
    <mergeCell ref="C49:C50"/>
    <mergeCell ref="D49:D50"/>
    <mergeCell ref="E49:E50"/>
    <mergeCell ref="A36:A39"/>
    <mergeCell ref="B36:B39"/>
    <mergeCell ref="B40:B43"/>
    <mergeCell ref="A40:A43"/>
    <mergeCell ref="A12:B15"/>
    <mergeCell ref="A28:A31"/>
    <mergeCell ref="B28:B31"/>
    <mergeCell ref="A20:A23"/>
    <mergeCell ref="B20:B23"/>
    <mergeCell ref="A24:A27"/>
    <mergeCell ref="B24:B27"/>
    <mergeCell ref="B16:B17"/>
    <mergeCell ref="A16:A17"/>
    <mergeCell ref="I64:I67"/>
    <mergeCell ref="C52:C53"/>
    <mergeCell ref="D52:D53"/>
    <mergeCell ref="A2:E2"/>
    <mergeCell ref="A4:A5"/>
    <mergeCell ref="B4:B5"/>
    <mergeCell ref="C4:C5"/>
    <mergeCell ref="D4:D5"/>
    <mergeCell ref="E4:E5"/>
    <mergeCell ref="A11:E11"/>
    <mergeCell ref="D55:D56"/>
    <mergeCell ref="E55:E56"/>
    <mergeCell ref="E52:E53"/>
    <mergeCell ref="A55:A57"/>
    <mergeCell ref="B55:B57"/>
    <mergeCell ref="C55:C56"/>
    <mergeCell ref="B52:B54"/>
    <mergeCell ref="A52:A54"/>
    <mergeCell ref="A58:A59"/>
    <mergeCell ref="B86:B90"/>
    <mergeCell ref="A70:E70"/>
    <mergeCell ref="A68:A69"/>
    <mergeCell ref="B68:B69"/>
    <mergeCell ref="B58:B59"/>
    <mergeCell ref="A60:B63"/>
    <mergeCell ref="A81:A85"/>
    <mergeCell ref="B77:B80"/>
    <mergeCell ref="A77:A80"/>
    <mergeCell ref="A143:A144"/>
    <mergeCell ref="B143:B144"/>
    <mergeCell ref="A154:A157"/>
    <mergeCell ref="B154:B157"/>
    <mergeCell ref="D165:D166"/>
    <mergeCell ref="E165:E166"/>
    <mergeCell ref="D167:D168"/>
    <mergeCell ref="E167:E168"/>
    <mergeCell ref="A169:A170"/>
    <mergeCell ref="B169:B170"/>
    <mergeCell ref="A163:A168"/>
    <mergeCell ref="B163:B168"/>
    <mergeCell ref="A159:B162"/>
    <mergeCell ref="A146:B149"/>
    <mergeCell ref="A150:A153"/>
    <mergeCell ref="B150:B153"/>
    <mergeCell ref="A158:E158"/>
    <mergeCell ref="B138:B141"/>
    <mergeCell ref="A71:B73"/>
    <mergeCell ref="A74:B75"/>
    <mergeCell ref="A18:A19"/>
    <mergeCell ref="A111:A112"/>
    <mergeCell ref="B111:B112"/>
    <mergeCell ref="A86:A90"/>
    <mergeCell ref="A96:A100"/>
    <mergeCell ref="B96:B100"/>
    <mergeCell ref="A132:E132"/>
    <mergeCell ref="A121:B121"/>
    <mergeCell ref="A113:A114"/>
    <mergeCell ref="A115:A116"/>
    <mergeCell ref="B115:B116"/>
    <mergeCell ref="B113:B114"/>
    <mergeCell ref="A101:A105"/>
    <mergeCell ref="B101:B105"/>
    <mergeCell ref="A106:E106"/>
    <mergeCell ref="A118:B120"/>
    <mergeCell ref="A109:A110"/>
    <mergeCell ref="B109:B110"/>
    <mergeCell ref="A107:B10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Tsaregorodtseva</dc:creator>
  <cp:keywords/>
  <dc:description/>
  <cp:lastModifiedBy>Yakimovich</cp:lastModifiedBy>
  <cp:lastPrinted>2014-07-31T05:04:25Z</cp:lastPrinted>
  <dcterms:created xsi:type="dcterms:W3CDTF">2014-04-15T06:40:46Z</dcterms:created>
  <dcterms:modified xsi:type="dcterms:W3CDTF">2014-07-31T06:53:01Z</dcterms:modified>
  <cp:category/>
  <cp:version/>
  <cp:contentType/>
  <cp:contentStatus/>
</cp:coreProperties>
</file>