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3"/>
  </bookViews>
  <sheets>
    <sheet name="Табл. 1 по порядку" sheetId="1" r:id="rId1"/>
    <sheet name="Табл. 2 по порядку" sheetId="2" r:id="rId2"/>
    <sheet name="Табл. 3 по порядку" sheetId="3" r:id="rId3"/>
    <sheet name="Табл. 4 по порядку" sheetId="4" r:id="rId4"/>
    <sheet name="Табл. 5 по порядку" sheetId="5" r:id="rId5"/>
    <sheet name="Табл.6 по порядку" sheetId="6" r:id="rId6"/>
  </sheets>
  <definedNames>
    <definedName name="_xlnm.Print_Area" localSheetId="3">'Табл. 4 по порядку'!$A$1:$I$103</definedName>
  </definedNames>
  <calcPr fullCalcOnLoad="1"/>
</workbook>
</file>

<file path=xl/sharedStrings.xml><?xml version="1.0" encoding="utf-8"?>
<sst xmlns="http://schemas.openxmlformats.org/spreadsheetml/2006/main" count="1172" uniqueCount="609">
  <si>
    <t>Доля финансовых средств, направленных на реализацию мероприятий Подпрограммы к утвержденным, %</t>
  </si>
  <si>
    <t>Доля введенных в эксплуатацию систем наружного освещения территорий городского округа "Город Йошкар-Ола" к  мероприятиям Подпрограммы, запланированным за счет средств бюджета городского округа "Город Йошкар-Ола"</t>
  </si>
  <si>
    <t>Муниципальная программа городского округа "Город Йошкар-Ола" "Городское хозяйство"</t>
  </si>
  <si>
    <t xml:space="preserve">Муниципальная программа </t>
  </si>
  <si>
    <t>Муниципальная программа городского округа "Город Йошкар-Ола" " Городское хозяйство"</t>
  </si>
  <si>
    <t>Муниципальная программа: "Городское хозяйство"</t>
  </si>
  <si>
    <t>Ожидаемый непосредственный результат</t>
  </si>
  <si>
    <t>Основное мероприятие 1: Строительство и реконструкция автомобильных дорог городского округа «Город Йошкар-Ола»</t>
  </si>
  <si>
    <t>Количество отремонтированных дворовых территорий</t>
  </si>
  <si>
    <t>6.1</t>
  </si>
  <si>
    <t>6.2</t>
  </si>
  <si>
    <t>6.3</t>
  </si>
  <si>
    <t>6.4</t>
  </si>
  <si>
    <t>6.5</t>
  </si>
  <si>
    <t>6.6</t>
  </si>
  <si>
    <t>Подпрограмма "Наш двор" на 2014-2018 годы</t>
  </si>
  <si>
    <t>Подпрограмма "Наш двор" на 2014-2018</t>
  </si>
  <si>
    <t>О ремонте дворовых территорий городского округа «Город Йошкар-Ола»</t>
  </si>
  <si>
    <t>Ежегодно (март - апрель)</t>
  </si>
  <si>
    <t>Подпрограмма «Наш двор» на 2014-2018 годы</t>
  </si>
  <si>
    <t>Основное мероприятие 1: Капитальный ремонт и ремонт дворовых территорий городского округа «Город Йошкар-Ола»</t>
  </si>
  <si>
    <t>1.4</t>
  </si>
  <si>
    <t>Развитие территорий бульваров и скверов в соответствии с Генеральным планом городского округа «Город Йошкар-Ола», а также улучшение технического состояния бульваров и скверов городского округа «Город Йошкар-Ола»</t>
  </si>
  <si>
    <t>Капитальный ремонт и ремонт бульваров и скверов городского округа «Город Йошкар-Ола»</t>
  </si>
  <si>
    <t>Ухудшение эксплуатационного состояния территорий городского округа "Город Йошкар-Ола"</t>
  </si>
  <si>
    <t>Основное мероприятие 4: Строительство сети ливневой канализации и очистных сооружений</t>
  </si>
  <si>
    <t>Основное мероприятие 3: Капитальный ремонт и ремонт бульваров и скверов городского округа «Город Йошкар-Ола»</t>
  </si>
  <si>
    <t>Мероприятия по украшению территорий городского округа «Город Йошкар-Ола» к  праздникам</t>
  </si>
  <si>
    <t>Мероприятия по украшению территорий городского округа «Город Йошкар-Ола» к праздникам</t>
  </si>
  <si>
    <t>Семеновское территориальное управление администрации городского округа «Город Йошкар-Ола»</t>
  </si>
  <si>
    <t>Отдел организационной работы администрация городского округа «Город Йошкар-Ола», Управление городского хозяйства администрации городского округа «Город Йошкар-Ола», Семеновское территориальное управление администрации городского округа «Город Йошкар-Ола»</t>
  </si>
  <si>
    <t>Повышение процента жителей, вовлеченных в решение вопросов местного значения путем участия населения в осуществлении местного самоуправления</t>
  </si>
  <si>
    <t>Пресс-служба администрация городского округа «Город Йошкар-Ола», отдел организационной работы администрации городского округа «Город Йошкар-Ола», Управление городского хозяйства администрации городского округа «Город Йошкар-Ола», Семеновское территориальное управление администрации городского округа «Город Йошкар-Ола»</t>
  </si>
  <si>
    <t>Количество ТОС на территории городского округа «Город Йошкар-Ола» не увеличится</t>
  </si>
  <si>
    <t>Проведение конкурса «Город, в котором мы живем»</t>
  </si>
  <si>
    <t>Снижение комфортности проживания граждан по месту жительства</t>
  </si>
  <si>
    <t>Выявление лучшего территориального самоуправления на территории городского округа «Город Йошкар-Ола»</t>
  </si>
  <si>
    <t>Отсутствие стимулов к участию ТОС в реализации стратегических направлений развития городского округа «Город Йошкар-Ола»</t>
  </si>
  <si>
    <t>Создание системы взаимодействия органов местного самоуправления и органов ТОС в решении вопросов местного значения</t>
  </si>
  <si>
    <t>Снижение доверия граждан к органам местного самоуправления</t>
  </si>
  <si>
    <t>Отдел организационной работы администрация городского округа «Город Йошкар-Ола», управление городского хозяйства администрации городского округа «Город Йошкар-Ола», Семеновское территориальное управление администрации городского округа «Город Йошкар-Ола»</t>
  </si>
  <si>
    <t>Управление городского хозяйства администрации городского округа «Город Йошкар-Ола», Семеновское территориальное управление администрации городского округа «Город Йошкар-Ола»</t>
  </si>
  <si>
    <t>Управление городского хозяйства администрации городского округа «Город Йошкар-Ола», Семеновское территориальное управление администрации городского округа «Город Йошкар-Ола», комитет экологии и природопользования администрации городского округа «Город Йошкар-Ола»</t>
  </si>
  <si>
    <t>Повышение комфортных условий проживания граждан по месту жительства</t>
  </si>
  <si>
    <t>Координация деятельности ТОС, оказание им методической и консультационной помощи</t>
  </si>
  <si>
    <t>Отдел организационной работы администрации городского округа «Город Йошкар-Ола», Управление городского хозяйства администрации городского округа «Город Йошкар-Ола», Семеновское территориальное управление администрации городского округа «Город Йошкар-Ола»</t>
  </si>
  <si>
    <t>Создание стимулов к участию ТОС в реализации стратегических направлений развития городского округа «Город Йошкар-Ола»</t>
  </si>
  <si>
    <t>Постановление администрации городского округа «Город Йошкар-Ола» «О проведении конкурса «Город, в котором мы живем» на территории городского округа «Город  Йошкар-Ола»</t>
  </si>
  <si>
    <t>до 1 февраля 2014 г.</t>
  </si>
  <si>
    <t>Утверждается Положение о конкурсе «Лучшее территориальное общественное самоуправление города Йошкар-Олы».</t>
  </si>
  <si>
    <t>до 1 июня 2014 г.</t>
  </si>
  <si>
    <t>Постановление администрации городского округа «Город Йошкар-Ола» «Об утверждении порядка поощрения председателей и актива ТОС за установленные показатели в работе»</t>
  </si>
  <si>
    <t xml:space="preserve">Утверждается порядок поощрения председателей и актива ТОС за установленные показатели в работе </t>
  </si>
  <si>
    <t>Постановление администрации городского округа «Город Йошкар-Ола» об утверждении порядка предоставления грантов из бюджета городского округа «Город Йошкар-Ола» в сфере поддержки социальных инициатив</t>
  </si>
  <si>
    <t>Утверждается порядок предоставления грантов из бюджета городского округа «Город Йошкар-Ола» в сфере поддержки социальных инициатив.</t>
  </si>
  <si>
    <t xml:space="preserve">Управление городского хозяйства администрации городского округа «Город Йошкар-Ола», </t>
  </si>
  <si>
    <t>Утверждается Положение о конкурсе «Город, в котором мы живем» на территории городского округа «Город Йошкар-Ола». Создаётся экспертный совет конкурса и утверждается его состав.</t>
  </si>
  <si>
    <t>Проведение культурно-массовых мероприятий, праздников дворов (деревень) на территориях ТОС</t>
  </si>
  <si>
    <t>Основное мероприятие 5</t>
  </si>
  <si>
    <t>Отдел организационной работы администрации городского округа "Город Йошкар-Ола"</t>
  </si>
  <si>
    <t>Основное мероприятие 1: Проведение конкурса «Город, в котором мы живем»</t>
  </si>
  <si>
    <t>Основное мероприятие 3: Проведение спортивных мероприятий на территориях ТОС</t>
  </si>
  <si>
    <t>Основное мероприятие 5: Поощрение председателей и актива ТОС за установленные показатели в работе</t>
  </si>
  <si>
    <t>Подпрограмма «Обеспечение деятельности подведомственных учреждений на территории городского округа «Город Йошкар-Ола»</t>
  </si>
  <si>
    <t>Выполнение работ в установленных объемах и в установленные сроки по содержанию и приведению в нормативное состояние светофорных объектов</t>
  </si>
  <si>
    <t>выполнение работ в установленных объемах и в установленные сроки по содержанию и приведению в нормативное состояние дорожных знаков</t>
  </si>
  <si>
    <t>Выполнение работ в установленных объемах и в установленные сроки по содержанию и приведению в нормативное состояние дорожной разметки</t>
  </si>
  <si>
    <t>Подпрограмма «Обеспечение реализации муниципальной программы «Городское хозяйство»</t>
  </si>
  <si>
    <t>Оформление акта проверки готовности и паспорта готовности к предстоящему отопительному периоду муниципального образования (ед.);</t>
  </si>
  <si>
    <t>Проведение процедуры торгов для муниципальных нужд, в пределах полномочий в соответствии с планом графиком (%);</t>
  </si>
  <si>
    <t>Проведение смотр-конкурсов: «Лучший новогодний двор», «Дом образцового содержания», «Двор образцового содержания».</t>
  </si>
  <si>
    <t>Повышение безопасности дорожного хозяйства на территории городского округа «Город Йошкар-Ола»</t>
  </si>
  <si>
    <t>Сохранение сети автомобильных дорог на территории городского округа «Город Йошкар-Ола» для обеспечения бесперебойного, безопасного, круглогодичного движения транспортных средств</t>
  </si>
  <si>
    <t>Ухудшение состояния или прекращение функционирования автомобильных дорог на территории городского округа «Город Йошкар-Ола», снижение безопасности дорожного движения</t>
  </si>
  <si>
    <t>7.1</t>
  </si>
  <si>
    <t>Мероприятия по содержанию учреждения управление городского хозяйства администрации городского округа «Город Йошкар-Ола»</t>
  </si>
  <si>
    <t>Повышение уровня качества жилищно-коммунального хозяйства на территории городского округа «Город Йошкар-Ола», а так же формирование благоприятной среды для проживания граждан</t>
  </si>
  <si>
    <t>Снижение качества эксплуатации и благоустройства жилищного фонда</t>
  </si>
  <si>
    <t>8.1</t>
  </si>
  <si>
    <t>Решение Собрания депутатов городского округа «Город Йошкар-Ола»</t>
  </si>
  <si>
    <t>О бюджете городского округа «Город Йошкар-Ола»</t>
  </si>
  <si>
    <t>Ежегодно (декабрь)</t>
  </si>
  <si>
    <t>Капитальный ремонт  и ремонт автомобильных дорог городского округа «Город Йошкар-Ола»</t>
  </si>
  <si>
    <t>Подпрограмма «Строительство, реконструкция, капитальный ремонт и ремонт автомобильных дорог городского округа «Город Йошкар-Ола» на 2014-2018 годы»</t>
  </si>
  <si>
    <t>всего:</t>
  </si>
  <si>
    <t>Таблица 3</t>
  </si>
  <si>
    <t>Ответственный исполнитель и соисполнители</t>
  </si>
  <si>
    <t>Содержание  автомобильных дорог и инженерных сооружений  городского округа «Город Йошкар-Ола»</t>
  </si>
  <si>
    <t>Содержание уличного освещения  городского округа «Город Йошкар-Ола»</t>
  </si>
  <si>
    <t>Содержание дворовых территорий   городского округа «Город Йошкар-Ола»</t>
  </si>
  <si>
    <t>Основное мероприятие 6</t>
  </si>
  <si>
    <t>Основное мероприятие 7</t>
  </si>
  <si>
    <t>всего, в том числе:</t>
  </si>
  <si>
    <t xml:space="preserve">Прочие мероприятия: </t>
  </si>
  <si>
    <t xml:space="preserve"> содержание фонтанов городского округа «Город Йошкар-Ола»</t>
  </si>
  <si>
    <t>Комитет по физической культуре и спорту администрации городского округа «Город Йошкар-Ола»</t>
  </si>
  <si>
    <t xml:space="preserve">Комитет по физической культуре и спорту администрация городского округа «Город Йошкар-Ола» </t>
  </si>
  <si>
    <t>Установка приборов учета энеггетических ресурсов</t>
  </si>
  <si>
    <t>90605030614914000</t>
  </si>
  <si>
    <t>90604090612851000</t>
  </si>
  <si>
    <t>9060409061850000</t>
  </si>
  <si>
    <t>90505030614914000</t>
  </si>
  <si>
    <t>90605030642852000</t>
  </si>
  <si>
    <t>90605030624903000</t>
  </si>
  <si>
    <t>90505030632937000</t>
  </si>
  <si>
    <t>90605030632937000</t>
  </si>
  <si>
    <t xml:space="preserve">и иные </t>
  </si>
  <si>
    <t xml:space="preserve"> отлов бродячих животных  </t>
  </si>
  <si>
    <t>90605030632934000</t>
  </si>
  <si>
    <t>90605030632935000</t>
  </si>
  <si>
    <t>90605030632936000</t>
  </si>
  <si>
    <t xml:space="preserve">Комитет экологии и природопользования администрации городского округа" Йошкар-Ола"  </t>
  </si>
  <si>
    <t>Проведение конкурса "Лучше территориальное общественное самоупарвление городского округа Город  Йошкар-Ола"</t>
  </si>
  <si>
    <t>Код бюджетной классификации</t>
  </si>
  <si>
    <t>Основное мероприятие 4.</t>
  </si>
  <si>
    <t>«Строительство, реконструкция и модернизация систем наружного освещения территорий городского округа «Город Йошкар-Ола» на 2014-2018 годы»</t>
  </si>
  <si>
    <t>содержание фонтанов городского округа «Город Йошкар-Ола»</t>
  </si>
  <si>
    <t>90205030632534000</t>
  </si>
  <si>
    <t xml:space="preserve">Комитет экололгии и природопользования администрации городского округа «Город Йошкар-Ола» </t>
  </si>
  <si>
    <t>Комитет по физической культуре и спорту администрация городского округа «Город Йошкар-Ола»</t>
  </si>
  <si>
    <t>Основное мероприятие 2: Содержание уличного освещения  городского округа «Город Йошкар-Ола»</t>
  </si>
  <si>
    <t xml:space="preserve"> Основное мероприятие 1: Содержание  автомобильных дорог и инженерных сооружений  городского округа «Город Йошкар-Ола» </t>
  </si>
  <si>
    <t>Основное мероприятие 4: Мероприятия по украшению территорий городского округа «Город Йошкар-Ола» к  праздникам</t>
  </si>
  <si>
    <t>Основное мероприятие 3: Содержание дворовых территорий   городского округа «Город Йошкар-Ола"</t>
  </si>
  <si>
    <t>Основное мероприятие 5: Озеленение территорий городского округа «Город Йошкар-Ола»</t>
  </si>
  <si>
    <t>Основное мероприятие 6. Содержание мест захоронения городского округа «Город Йошкар-Ола»</t>
  </si>
  <si>
    <t xml:space="preserve">отлов бродячих животных  </t>
  </si>
  <si>
    <t>и иные</t>
  </si>
  <si>
    <t>Основное мероприятие 2: Проведение территорильное общественное самоуправление городского округа "Город Йошкар-Ола"</t>
  </si>
  <si>
    <t>Проведение территорильное общественное самоуправление городского округа "Город Йошкар-Ола"</t>
  </si>
  <si>
    <t>90604090617025000      9060500614914000</t>
  </si>
  <si>
    <t>90505030614914000  9060409061850000</t>
  </si>
  <si>
    <t>90605030632933000</t>
  </si>
  <si>
    <t>90205030632933000</t>
  </si>
  <si>
    <t>Приложение №9                                                                  к муниципальной программе                      городского округа "Город Йошкар-Ола" "Городское хозяйство"</t>
  </si>
  <si>
    <t>Подпрограмма    «Поддержка общественной инициативы и развитие территорий в городском округе «Город Йошкар-Ола» на 2014-2016 годы»</t>
  </si>
  <si>
    <t xml:space="preserve">Подпрограмма "Наш двор" на 2014-2018 годы </t>
  </si>
  <si>
    <t>Отсутствие праздничного  настроения у жителей и гостей города.</t>
  </si>
  <si>
    <t xml:space="preserve">Повышение уровня благоустройства существующих дворовых территорий,
улучшение их эксплуатационных характеристик, обеспечивающих гражданам безопасные и комфортные условия проживания и передвижения 
</t>
  </si>
  <si>
    <t>Увеличение травматизма населения и повышение дорожно-транспортных проишествий</t>
  </si>
  <si>
    <t>Снижение уровня благоустройства существующих дворовых территорий</t>
  </si>
  <si>
    <t>2</t>
  </si>
  <si>
    <t>3.2</t>
  </si>
  <si>
    <t>3.3</t>
  </si>
  <si>
    <t>3.4</t>
  </si>
  <si>
    <t>3.5</t>
  </si>
  <si>
    <t>3.6</t>
  </si>
  <si>
    <t>5.7</t>
  </si>
  <si>
    <t>5.8</t>
  </si>
  <si>
    <t>5.9</t>
  </si>
  <si>
    <t>5.10</t>
  </si>
  <si>
    <t>5.11</t>
  </si>
  <si>
    <t>5.12</t>
  </si>
  <si>
    <t xml:space="preserve">Подпрограмма "Поддержка общественной инициативы и развитие территорий в городском округе "Город Йошкар-Ола" на 2014-2016 годы"                                            </t>
  </si>
  <si>
    <t>Основное мероприятие 5.</t>
  </si>
  <si>
    <t>Основное мероприятие 6.</t>
  </si>
  <si>
    <t>Основное мероприятие 7.</t>
  </si>
  <si>
    <t>Подпрограмма  №5</t>
  </si>
  <si>
    <t>Подпрограмма      № 1</t>
  </si>
  <si>
    <t>Подпрограмма        №1</t>
  </si>
  <si>
    <t>Подпрограмма        №2</t>
  </si>
  <si>
    <t>Подпрограмма        №3</t>
  </si>
  <si>
    <t>Подпрограмма          № 4</t>
  </si>
  <si>
    <t>Подпрограмма          № 5</t>
  </si>
  <si>
    <t>Подпрограмма           № 6</t>
  </si>
  <si>
    <t>Подпрограмма          № 7</t>
  </si>
  <si>
    <t>Подпрограмма          № 8</t>
  </si>
  <si>
    <t>Установка приборов учета энергетических ресурсов</t>
  </si>
  <si>
    <t>Подпрограмма "Строительство, реконструкция, капитальный ремонт и ремонт автомобильных дорог                                                                                                       городского округа "Город Йошкар-Ола" на 2014-2018 годы"</t>
  </si>
  <si>
    <t>Содержание и благоустройство мест захоронений городского округа «Город Йошкар-Ола»</t>
  </si>
  <si>
    <t>5.13</t>
  </si>
  <si>
    <t>5.14</t>
  </si>
  <si>
    <t>Финансирование по годам (тыс. руб)</t>
  </si>
  <si>
    <t>Подпрограмма                 «Наш двор»                                   на 2014-2018 годы</t>
  </si>
  <si>
    <t xml:space="preserve">Основное мероприятие 4: Проведение культурно-массовых мероприятий, праздников дворов (деревень) на территориях </t>
  </si>
  <si>
    <t>ТОС</t>
  </si>
  <si>
    <t>Основное мероприятие 1:     Установка приборов учета энергетических ресурсов</t>
  </si>
  <si>
    <t>Подпрограмма "Строительство, реконструкция, капитальный ремонт и ремонт автомобильных дорог городского округа "Город Йошкар-Ола"                                                         на 2014-2018 годы"</t>
  </si>
  <si>
    <t>Улучшение архитектурного облика города за счёт праздничного оформления территории городского округа «Город Йошкар-Ола», повышение эстетической выразительности фасадов, входных групп и интерьеров предприятий города, обустройство прилегающих к предприятиям территорий  в период празднования Нового  года и Рождества Христова</t>
  </si>
  <si>
    <t>Количество культурно-массовых и спортивных мероприятий, организованных ТОС городского округа "Город Йошкар-Ола" самостоятельно, так и совместно с администрацией городского округа «Город Йошкар-Ола»</t>
  </si>
  <si>
    <t>Количество образованных ТОС на территории городского округа «Город Йошкар-Ола»</t>
  </si>
  <si>
    <t>Количество деловых встреч, совещаний в администрации городского округа «Город Йошкар-Ола» с активом ТОС</t>
  </si>
  <si>
    <t>Количество проведенных мероприятий по благоустройству территорий ТОС</t>
  </si>
  <si>
    <t>Процент жителей городского округа "Город Йошкар-Ола", достигших 16 летнего возраста, вовлеченных в ТОС</t>
  </si>
  <si>
    <t>Доля объемов ЭЭ, потребляемой (используемой) муниципальными учреждениями, оплата которой осуществляется с использованием приборов учета, в общем объеме ЭЭ, потребляемой (используемой) муниципальными учреждениями на территории муниципального образования</t>
  </si>
  <si>
    <t>Доля объемов ТЭ, потребляемой (используемой) муниципальными учреждениями, расчеты за которую осуществляются с использованием приборов учета, в общем объеме ТЭ, потребляемой (используемой) муниципальными учреждениями на территории муниципального образования</t>
  </si>
  <si>
    <t>Доля объемов тепловой энергии (далее - ТЭ),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учета), в общем объеме ТЭ, потребляемой (используемой) на территории МО</t>
  </si>
  <si>
    <t>Доля объемов воды,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учета), в общем объеме воды, потребляемой (используемой) на территории МО</t>
  </si>
  <si>
    <t>Доля объемов природного газа, расчеты за который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учета), в общем объеме природного газа, потребляемого (используемого) на территории МО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</si>
  <si>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</si>
  <si>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Подпрограмма «Строительство, реконструкция и модернизация систем наружного освещения территорий городского округа                            «Город Йошкар-Ола» на 2014-2017 годы»</t>
  </si>
  <si>
    <t>Обеспечение надежного и эффективного наружного освещения территорий городского округа «Город Йошкар-Ола».
Формирование комфортных условий проживания населения городского округа.
Повышение степени безопасности дорожного движения и обеспечение решения задач соблюдения общественного порядка на территории городского округа «Город    Йошкар-Ола»</t>
  </si>
  <si>
    <t>Улучшение экологической обстановки и санитарногигиенических условий проживания в городском округе «Город Йошкар-Ола». Повышение уровня благоустройства, осуществление мероприятий по поддержанию порядка и санитарного состояния мест захоронений</t>
  </si>
  <si>
    <t>Процент жителей, вовлеченных в решение вопросов местного значения, останется на тоже уровне или снизится</t>
  </si>
  <si>
    <t>Подпрограмма «Энергосбережение и повышение энергетической эффективности в городском округе «Город Йошкар-Ола»                                     на 2014-2018 годы»</t>
  </si>
  <si>
    <t>Подпрограмма «Строительство, реконструкция, капитальный ремонт и ремонт автомобильных дорог городского округа                            «Город Йошкар-Ола» на 2014-2018 годы»</t>
  </si>
  <si>
    <t>Постановление администрации городского округа «Город Йошкар-Ола» «О проведении конкурса «Лучшее территориальное общественное самоуправление города Йошкар-Олы»</t>
  </si>
  <si>
    <t>Подпрограмма               № 6</t>
  </si>
  <si>
    <t>Подпрограмма             №8</t>
  </si>
  <si>
    <t>Подпрограмма         №4</t>
  </si>
  <si>
    <t>Подпрограмма            № 3</t>
  </si>
  <si>
    <t>Подпрограмма                         №2</t>
  </si>
  <si>
    <t>Мероприятия по украшению территории городского округа «Город Йошкар-Ола» к праздникам</t>
  </si>
  <si>
    <t>Об утверждении перечня объектов, подлежащих строительству, реконструкции и модернизации систем наружного освещения территории городского округа «Город Йошкар-Ола»</t>
  </si>
  <si>
    <t>Подпрограмма «Благоустройство, озеленение и содержание инфраструктуры и территории городского округа
«Город Йошкар-Ола» на 2014-2018 годы»</t>
  </si>
  <si>
    <t>Об утверждении перечня объектов территории городского округа «Город Йошкар-Ола», подлежащих благоустройству, озеленению и содержанию</t>
  </si>
  <si>
    <t>«Строительство, реконструкция и модернизация систем наружного освещения территории городского округа «Город Йошкар-Ола» на 2014-2017 годы»</t>
  </si>
  <si>
    <t>Строительство, реконструкция и модернизация систем наружного освещения территории городского округа «Город Йошкар-Ола»</t>
  </si>
  <si>
    <t>Обеспеченность автомобильных дорог  городского округа «Город Йошкар-Ола» ливневой канализацией закрытого типа в общем объеме автомобильных дорог</t>
  </si>
  <si>
    <t>Подпрограмма "Строительство, реконструкция и модернизация систем наружного освещения территории городского округа "Город Йошкар-Ола"                                                        на 2014-2017 годы"</t>
  </si>
  <si>
    <t>Подпрограмма «Строительство, реконструкция и модернизация систем наружного освещения территории городского округа                                                 «Город Йошкар-Ола» на 2014-2017 годы»</t>
  </si>
  <si>
    <t>Озеленение территори городского округа «Город Йошкар-Ола»</t>
  </si>
  <si>
    <t>Мероприятия по украшению территории городского округа «Город Йошкар-Ола» к  праздникам</t>
  </si>
  <si>
    <t>Мост через р.Малая Кокшага в створе Ленинского проспектв в г.Йошкар-Оле</t>
  </si>
  <si>
    <t>Строительсво Воскресенского проспекта на участке от ул.Воинов Интернационалистов до ул.Водопроводной</t>
  </si>
  <si>
    <t>Основное мероприятия 5: Мост  через р. Малая Кокшага в створе Ленинского проспекта в г.Йошкар-Оле"</t>
  </si>
  <si>
    <t>Основное мероприятие 6: Строительство Воскресенского проспекта на участке от ул.Воинов Интернационалистов до ул.Водопроводной</t>
  </si>
  <si>
    <t>90604120614920</t>
  </si>
  <si>
    <t>1.5</t>
  </si>
  <si>
    <t xml:space="preserve"> Мост  через р. Малая Кокшага в створе Ленинского проспекта в г.Йошкар-Оле"</t>
  </si>
  <si>
    <t>Строительство Воскресенского проспекта на участке от ул.Воинов Интернационалистов до ул.Водопроводной</t>
  </si>
  <si>
    <t>Улучшение технического состояния моста</t>
  </si>
  <si>
    <t>Ухудшение качества жизни населения</t>
  </si>
  <si>
    <t>Семеновское территориальное управление администрации городского округа                               «Город Йошкар-Ола»</t>
  </si>
  <si>
    <t>Семеновское территориальное управление администрации городского округа                            «Город Йошкар-Ола»</t>
  </si>
  <si>
    <t>Семеновское территориальное управление администрации городского округа                                                  «Город Йошкар-Ола»</t>
  </si>
  <si>
    <t>Семеновское территориальное управление администрации городского округа                                                    «Город Йошкар-Ола»</t>
  </si>
  <si>
    <t>Таблица 1</t>
  </si>
  <si>
    <t>№ п/п</t>
  </si>
  <si>
    <t>Показатель (индикатор) (наименование)</t>
  </si>
  <si>
    <t>Единица измерения</t>
  </si>
  <si>
    <t>Значения показателей</t>
  </si>
  <si>
    <t>Объем строительства, реконструкции, капитального ремонта и ремонта автомобильных дорог городского округа «Город Йошкар-Ола»</t>
  </si>
  <si>
    <t>тыс.кв.м</t>
  </si>
  <si>
    <t>Доля строительства, реконструкции и капитального ремонта автомобильных дорог и доведенных до нормативного состояния участков автомобильных дорог с усовершенствованным покрытием в общем                                                   объеме автомобильных дорог</t>
  </si>
  <si>
    <t>%</t>
  </si>
  <si>
    <t>Обеспеченность автомобильных дорог наружным освещением в общем объеме автомобильных дорог</t>
  </si>
  <si>
    <t>Таблица 2</t>
  </si>
  <si>
    <t>Перечень ведомственных целевых программ и основных мероприятий муниципальной программы</t>
  </si>
  <si>
    <t>Наименование основного мероприятия</t>
  </si>
  <si>
    <t>Ответственный исполнитель</t>
  </si>
  <si>
    <t>Срок</t>
  </si>
  <si>
    <t>начала реализации</t>
  </si>
  <si>
    <t>окончания реализации</t>
  </si>
  <si>
    <t>Ожидаемый непосредственный результат (краткое описание)</t>
  </si>
  <si>
    <t>Последствия нереализации ведомственной целевой программы, основного мероприятия</t>
  </si>
  <si>
    <t>Сведения о показателях (индикаторах) муниципальной программы, подпрограмм и их значениях</t>
  </si>
  <si>
    <t xml:space="preserve">Сведения об основных мерах правового регулирования в сфере реализации муниципальной программы </t>
  </si>
  <si>
    <t>Вид нормативного правового акта</t>
  </si>
  <si>
    <t>Основные положения нормативного правового акта</t>
  </si>
  <si>
    <t>Ожидаемые сроки принятия</t>
  </si>
  <si>
    <t>Таблица 4</t>
  </si>
  <si>
    <t>Ресурсное обеспечение реализации муниципальной программы за счет средств бюджета городского округа "Город Йошкар-Ола"</t>
  </si>
  <si>
    <t>Статус</t>
  </si>
  <si>
    <t>Наименование муниципальной программы, подпрограммы, основного мероприятия</t>
  </si>
  <si>
    <t>Ответственный исполнитель, соисполнитель</t>
  </si>
  <si>
    <t>Таблица 5</t>
  </si>
  <si>
    <t>Прогнозная оценка расходов на реализацию целей муниципальной программы</t>
  </si>
  <si>
    <t>Источники ресурсного обеспечения</t>
  </si>
  <si>
    <t>всего</t>
  </si>
  <si>
    <t>бюджет городского округа "Город Йошкар-Ола"</t>
  </si>
  <si>
    <t>республиканский бюджет Республики Марий Эл</t>
  </si>
  <si>
    <t>"Городское хозяйство"</t>
  </si>
  <si>
    <t>Таблица 6</t>
  </si>
  <si>
    <t>План реализации муниципальной программы</t>
  </si>
  <si>
    <t>Финансирование по годам (тыс.руб.)</t>
  </si>
  <si>
    <t>окончание реализации</t>
  </si>
  <si>
    <t>Код бюджетной классификации (местный бюджет)</t>
  </si>
  <si>
    <t>Ответственный исполнитель (ФИО, должность)</t>
  </si>
  <si>
    <t>Наименование подпрограммы, основного мероприятия</t>
  </si>
  <si>
    <t>Управление городского хозяйства администрации городского округа "Город Йошкар-Ола"</t>
  </si>
  <si>
    <t>Управление городского хозяйства администрации городского округа «Город Йошкар-Ола»</t>
  </si>
  <si>
    <t>Развитие сети автомобильных дорог в соответствии с Генеральным планом городского округа «Город Йошкар-Ола», а также улучшение технического состояния автомобильных дорог общего пользования городского округа «Город Йошкар-Ола»</t>
  </si>
  <si>
    <t>Ограничение возможности движения транспортных средств</t>
  </si>
  <si>
    <t>Ухудшение эксплуатационного состояния автомобильных дорог, снижение безопасности дорожного движения</t>
  </si>
  <si>
    <t>Строительство сети ливневой канализации и очистных сооружений</t>
  </si>
  <si>
    <t>Защита от разрушения дорожных и тротуарных покрытия</t>
  </si>
  <si>
    <t>Подтопление территорий города в паводковый период</t>
  </si>
  <si>
    <t>1.1</t>
  </si>
  <si>
    <t>1.2</t>
  </si>
  <si>
    <t>1.3</t>
  </si>
  <si>
    <t>Постановление администрации городского округа «Город Йошкар-Ола»</t>
  </si>
  <si>
    <t>Об утверждении перечня автомобильных дорог городского округа «Город Йошкар-Ола», подлежащих строительству, реконструкции, капитальному ремонту и ремонту</t>
  </si>
  <si>
    <t>Ежегодно (март-апрель)</t>
  </si>
  <si>
    <t>«Строительство, реконструкция, капитальный ремонт и ремонт автомобильных дорог городского округа «Город Йошкар-Ола» на 2014-2018 годы»</t>
  </si>
  <si>
    <t>Основное мероприятие 1.</t>
  </si>
  <si>
    <t>Строительство и реконструкция автомобильных дорог городского округа «Город Йошкар-Ола»</t>
  </si>
  <si>
    <t>Основное мероприятие 2.</t>
  </si>
  <si>
    <t>Капитальный ремонт и ремонт автомобильных дорог городского округа «Город Йошкар-Ола»</t>
  </si>
  <si>
    <t>Основное мероприятие 3.</t>
  </si>
  <si>
    <t>«Строительство, реконструкция, капитальный ремонт и ремонт автомобильных дорог городского округа «Город            Йошкар-Ола» на 2014-2018 годы»</t>
  </si>
  <si>
    <t>бюджет городского округа «Город Йошкар-Ола»</t>
  </si>
  <si>
    <t>X</t>
  </si>
  <si>
    <t>Основное мероприятие 2: Капитальный ремонт и ремонт автомобильных дорог городского округа «Город Йошкар-Ола»</t>
  </si>
  <si>
    <t>Подпрограмма «Строительство, реконструкция и модернизация систем наружного освещения территорий городского округа «Город Йошкар-Ола» на 2014-2017 годы»</t>
  </si>
  <si>
    <t>Снижение надежности и эффективности функционирования установок наружного освещения, а также повышение эксплуатационных затрат.</t>
  </si>
  <si>
    <t>Основное мероприятие 1</t>
  </si>
  <si>
    <t>Подпрограмма «Благоустройство, озеленение и содержание инфраструктуры и территорий городского округа
«Город Йошкар-Ола» на 2014-2018 годы»</t>
  </si>
  <si>
    <t>тыс.руб.</t>
  </si>
  <si>
    <t>Озеленение территории городского округа «Город Йошкар-Ола»</t>
  </si>
  <si>
    <t>Содержание и благоустройство мест захоронений на территории городского округа «Город Йошкар-Ола»</t>
  </si>
  <si>
    <t>Ухудшение экологического и технического состояния территорий городского округа «Город Йошкар-Ола». Снижение качества эксплуатации и благоустройства территорий города.</t>
  </si>
  <si>
    <t>Капитальный ремонт и ремонт дворовых территорий городского округа «Город Йошкар-Ола»</t>
  </si>
  <si>
    <t>Ухудшение экологического и технического состояния дворовых территорий городского округа «Город Йошкар-Ола». Снижение качества эксплуатации и благоустройства жилищного фонда городского округа.</t>
  </si>
  <si>
    <t>Создание гармоничной архитектурно-ландшафтной городской среды, обеспечение благоприятных экологических условий для проживания населения.</t>
  </si>
  <si>
    <t>Снижение качества существующих зелёных зон для отдыха горожан, ухудшение экологической обстановки, влияющей на уровень комфорта для проживания жителей городского округа «Город Йошкар-Ола».</t>
  </si>
  <si>
    <t>Содержание мест захоронения городского округа «Город Йошкар-Ола»</t>
  </si>
  <si>
    <t>Ухудшение экологической обстановки и санитарногигиенических условий проживания в городском округе «Город Йошкар-Ола». Снижение уровня благоустройства, ухудшение санитарного состояния мест захоронений.</t>
  </si>
  <si>
    <t>«Благоустройство, озеленение и содержание инфраструктуры и территории городского округа «Город Йошкар-Ола» на 2014-2018 годы»</t>
  </si>
  <si>
    <t>Основное мероприятие 2</t>
  </si>
  <si>
    <t>Основное мероприятие 3</t>
  </si>
  <si>
    <t>Основное мероприятие 4</t>
  </si>
  <si>
    <t>Подпрограмма «Благоустройство, озеленение и содержание инфраструктуры и территорий городского округа «Город Йошкар-Ола» на 2014-2018 годы»</t>
  </si>
  <si>
    <t xml:space="preserve">Основное мероприятие 1: Строительство, реконструкция и модернизация систем наружного освещения территорий городского округа «Город Йошкар-Ола» </t>
  </si>
  <si>
    <t>Группа A. Общие целевые показатели в области энергосбережения и повышения энергетической эффективности</t>
  </si>
  <si>
    <t>A1</t>
  </si>
  <si>
    <t>кг.у.т./тыс. руб.</t>
  </si>
  <si>
    <t>A2</t>
  </si>
  <si>
    <t>Доля объемов электрической энергии (далее - ЭЭ),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учета), в общем объеме электрической энергии, потребляемой (используемой) на территории МО</t>
  </si>
  <si>
    <t>A3</t>
  </si>
  <si>
    <t>A4</t>
  </si>
  <si>
    <t>A5</t>
  </si>
  <si>
    <t>A6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</si>
  <si>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</si>
  <si>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t>A7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</si>
  <si>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</si>
  <si>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A8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</si>
  <si>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</si>
  <si>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B1</t>
  </si>
  <si>
    <t>Экономия ЭЭ в натуральном выражении</t>
  </si>
  <si>
    <t>тыс.кВтч</t>
  </si>
  <si>
    <t>B2</t>
  </si>
  <si>
    <t>Экономия ЭЭ в стоимостном выражении</t>
  </si>
  <si>
    <t>B3</t>
  </si>
  <si>
    <t>Экономия ТЭ в натуральном выражении</t>
  </si>
  <si>
    <t>тыс.Гкал</t>
  </si>
  <si>
    <t>B4</t>
  </si>
  <si>
    <t>Экономия ТЭ в стоимостном выражении</t>
  </si>
  <si>
    <t>B5</t>
  </si>
  <si>
    <t>Экономия воды в натуральном выражении</t>
  </si>
  <si>
    <t>тыс.куб.м</t>
  </si>
  <si>
    <t>B6</t>
  </si>
  <si>
    <t>Экономия воды в стоимостном выражении</t>
  </si>
  <si>
    <t>B7</t>
  </si>
  <si>
    <t>Экономия природного газа в натуральном выражении</t>
  </si>
  <si>
    <t>B8</t>
  </si>
  <si>
    <t>Экономия природного газа в стоимостном выражении</t>
  </si>
  <si>
    <t>Группа С. Целевые показатели в области энергосбережения и повышения энергетической эффективности в муниципальном секторе</t>
  </si>
  <si>
    <t>C1</t>
  </si>
  <si>
    <t>Удельный расход тепловой энергии муниципальными учреждениями, расчеты за которую осуществляются с использованием приборов учета (в расчете на 1 кв. метр общей площади)</t>
  </si>
  <si>
    <t>Гкал/кв.м</t>
  </si>
  <si>
    <t>C2</t>
  </si>
  <si>
    <t>Удельный расход тепловой энергии муниципальными учреждениями, расчеты за которую осуществляются с применением расчетных способов (в расчете на 1 кв. метр общей площади)</t>
  </si>
  <si>
    <t>C3</t>
  </si>
  <si>
    <t>Изменение удельного расхода тепловой энергии муниципальными учреждениями, расчеты за которую осуществляются с использованием приборов учета (в расчете на 1 кв. метр общей площади)</t>
  </si>
  <si>
    <t>C4</t>
  </si>
  <si>
    <t>Изменение удельного расхода тепловой энергии муниципальными учреждениями, расчеты за которую осуществляются с применением расчетных способов (в расчете на 1 кв. метр общей площади)</t>
  </si>
  <si>
    <t>C5</t>
  </si>
  <si>
    <t>Изменение отношения удельного расхода тепловой энергии муниципальными учреждениями, расчеты за которую осуществляются с применением расчетных способов, к удельному расходу тепловой энергии муниципальными учреждениями, расчеты за которую осуществляются с использованием приборов учета</t>
  </si>
  <si>
    <t>-</t>
  </si>
  <si>
    <t>C6</t>
  </si>
  <si>
    <t>Удельный расход воды на снабжение муниципальных учреждений, расчеты за которую осуществляются с использованием приборов учета (в расчете на 1 человека)</t>
  </si>
  <si>
    <t>куб.м./чел.</t>
  </si>
  <si>
    <t>C7</t>
  </si>
  <si>
    <t>Удельный расход воды на снабжение муниципальных учреждений, расчеты за которую осуществляются с применением расчетных способов (в расчете на 1 человека)</t>
  </si>
  <si>
    <t>C8</t>
  </si>
  <si>
    <t>Изменение удельного расхода воды на снабжение муниципальных учреждений, расчеты за которую осуществляются с использованием приборов учета (в расчете на 1 человека)</t>
  </si>
  <si>
    <t>C9</t>
  </si>
  <si>
    <t>Изменение удельного расхода воды на снабжение муниципальных учреждений, расчеты за которую осуществляются с применением расчетных способов (в расчете на 1 человека)</t>
  </si>
  <si>
    <t>C10</t>
  </si>
  <si>
    <t>Изменение отношения удельного расхода воды на снабжение муниципальных учреждений, расчеты за которую осуществляются с применением расчетных способов, к удельному расходу воды на снабжение муниципальных учреждений, расчеты за которую осуществляются с использованием приборов учета</t>
  </si>
  <si>
    <t>C11</t>
  </si>
  <si>
    <t>Удельный расход ЭЭ на обеспечение муниципальных учреждений, расчеты за которую осуществляются с использованием приборов учета (в расчете на 1 человека)</t>
  </si>
  <si>
    <t>кВтч/чел</t>
  </si>
  <si>
    <t>C12</t>
  </si>
  <si>
    <t>Удельный расход ЭЭ на обеспечение муниципальных учреждений, расчеты за которую осуществляются с применением расчетных способов (в расчете на 1 человека)</t>
  </si>
  <si>
    <t>C13</t>
  </si>
  <si>
    <t>Изменение удельного расхода ЭЭ на обеспечение муниципальных учреждений, расчеты за которую осуществляются с использованием приборов учета (в расчете на 1 человека)</t>
  </si>
  <si>
    <t>C14</t>
  </si>
  <si>
    <t>Изменение удельного расхода ЭЭ на обеспечение муниципальных учреждений, расчеты за которую осуществляются с применением расчетных способов (в расчете на 1 человека)</t>
  </si>
  <si>
    <t>C15</t>
  </si>
  <si>
    <t>Изменение отношения удельного расхода ЭЭ на обеспечение муниципальных учреждений, расчеты за которую осуществляются с применением расчетных способов, к удельному расходу ЭЭ на обеспечение муниципальных учреждений, расчеты за которую осуществляются с использованием приборов учета</t>
  </si>
  <si>
    <t>C16</t>
  </si>
  <si>
    <t>C17</t>
  </si>
  <si>
    <t>C18</t>
  </si>
  <si>
    <t>Доля объемов воды, потребляемой (используемой) муниципальными учреждениями, расчеты за которую осуществляются с использованием приборов учета, в общем объеме воды, потребляемой (используемой) муниципальными учреждениями на территории МО</t>
  </si>
  <si>
    <t>C19</t>
  </si>
  <si>
    <t>Доля объемов природного газа, потребляемого (используемого) муниципальными учреждениями, расчеты за который осуществляются с использованием приборов учета, в общем объеме природного газа, потребляемого (используемого) муниципальными учреждениями на территории МО</t>
  </si>
  <si>
    <t>C20</t>
  </si>
  <si>
    <t>Доля расходов бюджета МО на обеспечение энергетическими ресурсами муниципальных учреждений</t>
  </si>
  <si>
    <t>C20.1</t>
  </si>
  <si>
    <t>для фактических условий</t>
  </si>
  <si>
    <t>C20.2</t>
  </si>
  <si>
    <t>для сопоставимых условий</t>
  </si>
  <si>
    <t>C21.</t>
  </si>
  <si>
    <t>Динамика расходов бюджета МО на обеспечение энергетическими ресурсами муниципальных учреждений</t>
  </si>
  <si>
    <t>C21.1</t>
  </si>
  <si>
    <t>C21.2</t>
  </si>
  <si>
    <t>C22</t>
  </si>
  <si>
    <t>Доля расходов бюджета МО на предоставление субсидий организациям коммунального комплекса на приобретение топлива</t>
  </si>
  <si>
    <t>C23</t>
  </si>
  <si>
    <t>Динамика расходов бюджета МО на предоставление субсидий организациям коммунального комплекса на приобретение топлива</t>
  </si>
  <si>
    <t>C24</t>
  </si>
  <si>
    <t>Доля муниципальных учреждений, финансируемых за счет бюджета МО, в общем объеме муниципальных учреждений, в отношении которых проведено обязательное энергетическое обследование</t>
  </si>
  <si>
    <t>C25</t>
  </si>
  <si>
    <t>Число энергосервисных договоров (контрактов), заключенных муниципальными заказчиками</t>
  </si>
  <si>
    <t>ед.</t>
  </si>
  <si>
    <t>C26</t>
  </si>
  <si>
    <t>Доля муниципальных заказчиков в общем объеме муниципальных заказчиков, которыми заключены энергосервисные договоры (контракты)</t>
  </si>
  <si>
    <t>C27</t>
  </si>
  <si>
    <t>Доля товаров, работ, услуг, закупаемых для муниципальных нужд в соответствии с требованиями энергетической эффективности, в общем объеме закупаемых товаров, работ, услуг для муниципальных нужд</t>
  </si>
  <si>
    <t>C28</t>
  </si>
  <si>
    <t>Удельные расходы бюджета МО на предоставление социальной поддержки гражданам по оплате жилого помещения и коммунальных услуг (в расчете на одного жителя)</t>
  </si>
  <si>
    <t>тыс.руб./ чел.</t>
  </si>
  <si>
    <t>Группа D. Целевые показатели в области энергосбережения и повышения энергетической эффективности в жилищном фонде</t>
  </si>
  <si>
    <t>D1</t>
  </si>
  <si>
    <t>Доля объемов ЭЭ, потребляемой (используемой) в жилых домах (за исключением многоквартирных домов), расчеты за которую осуществляются с использованием приборов учета, в общем объеме ЭЭ, потребляемой (используемой) в жилых домах (за исключением многоквартирных домов) на территории МО</t>
  </si>
  <si>
    <t>D2</t>
  </si>
  <si>
    <t>Доля объемов ЭЭ,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ЭЭ, потребляемой (используемой) в многоквартирных домах на территории МО</t>
  </si>
  <si>
    <t>D3</t>
  </si>
  <si>
    <t>Доля объемов ЭЭ, потребляемой (используемой) в многоквартирных домах,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многоквартирных домах на территории МО</t>
  </si>
  <si>
    <t>D4</t>
  </si>
  <si>
    <t>Доля объемов ТЭ, потребляемой (используемой)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многоквартирных домов)</t>
  </si>
  <si>
    <t>D5</t>
  </si>
  <si>
    <t>Доля объемов ТЭ, потребляемой (используемой) в многоквартирных домах, оплата которой осуществляется с использованием коллективных (общедомовых) приборов учета, в общем объеме ТЭ, потребляемой (используемой) в многоквартирных домах на территории МО</t>
  </si>
  <si>
    <t>D6</t>
  </si>
  <si>
    <t>Доля объемов воды, потребляемой (используемой) в жилых домах (за исключением многоквартирных домов), расчеты за которую осуществляются с использованием приборов учета, в общем объеме воды, потребляемой (используемой) в жилых домах (за исключением многоквартирных домов) на территории субъекта МО</t>
  </si>
  <si>
    <t>D7</t>
  </si>
  <si>
    <t>Доля объемов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воды, потребляемой (используемой) в многоквартиных домах на территории МО</t>
  </si>
  <si>
    <t>D8</t>
  </si>
  <si>
    <t>Доля объемов воды, потребляемой (используемой)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многоквартирных домах на территории МО</t>
  </si>
  <si>
    <t>D9</t>
  </si>
  <si>
    <t>Доля объемов природного газа, потребляемого (используемого) в жилых домах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МО</t>
  </si>
  <si>
    <t>D10</t>
  </si>
  <si>
    <t>Доля объемов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МО</t>
  </si>
  <si>
    <t>D11</t>
  </si>
  <si>
    <t>Число жилых домов, в отношении которых проведено энергетическое обследование (далее - ЭО)</t>
  </si>
  <si>
    <t>D12</t>
  </si>
  <si>
    <t>Доля жилых домов, в отношении которых проведено ЭО, в общем числе жилых домов</t>
  </si>
  <si>
    <t>D13</t>
  </si>
  <si>
    <t>Удельный расход ТЭ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</si>
  <si>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>D14</t>
  </si>
  <si>
    <t>Удельный 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</si>
  <si>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D15</t>
  </si>
  <si>
    <t>Изменение удельного расхода ТЭ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</si>
  <si>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>D15.1</t>
  </si>
  <si>
    <t>D15.2</t>
  </si>
  <si>
    <t>D16</t>
  </si>
  <si>
    <t>Изменение удельного 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</si>
  <si>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D16.1</t>
  </si>
  <si>
    <t>D16.2</t>
  </si>
  <si>
    <t>D17</t>
  </si>
  <si>
    <t>Изменение отношения удельного расхода ТЭ в жилых домах, расчеты за которую осуществляются с применением расчетных способов (нормативов потребления), к удельному расходу ТЭ в жилых домах, расчеты за которую осуществляются с использованием приборов учета</t>
  </si>
  <si>
    <t>D17.1</t>
  </si>
  <si>
    <t>D17.2</t>
  </si>
  <si>
    <t>D18</t>
  </si>
  <si>
    <t>Удельный расход воды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</si>
  <si>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>куб.м/кв.м</t>
  </si>
  <si>
    <t>D19</t>
  </si>
  <si>
    <t>Удельный 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</si>
  <si>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D20</t>
  </si>
  <si>
    <t>Изменение удельного расхода воды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</si>
  <si>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 xml:space="preserve"> Отношение потребления топливно-энергетических  ресурсов муниципальным образованием (далее - МО) к отгруженным товарам собственного производства,  выполненным работам и услугам собственными силами</t>
  </si>
  <si>
    <t>D20.1</t>
  </si>
  <si>
    <t>D20.2</t>
  </si>
  <si>
    <t>D21</t>
  </si>
  <si>
    <t>Изменение удельного 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</si>
  <si>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D21.1</t>
  </si>
  <si>
    <t>D21.2</t>
  </si>
  <si>
    <t>D22</t>
  </si>
  <si>
    <t>Изменение отношения удельного расхода воды в жилых домах, расчеты за которую осуществляются с применением расчетных способов (нормативов потребления), к удельному расходу воды в жилых домах, расчеты за которую осуществляются с использованием приборов учета</t>
  </si>
  <si>
    <t>D622.1</t>
  </si>
  <si>
    <t>D22.2</t>
  </si>
  <si>
    <t>D23</t>
  </si>
  <si>
    <t>Удельный расход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</si>
  <si>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>кВтч/кв.м</t>
  </si>
  <si>
    <t>D24</t>
  </si>
  <si>
    <t>Удельный 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</si>
  <si>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D25</t>
  </si>
  <si>
    <t>Изменение удельного 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</si>
  <si>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>D25.1</t>
  </si>
  <si>
    <t>D25.2</t>
  </si>
  <si>
    <t>D26</t>
  </si>
  <si>
    <t>Изменение удельного 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</si>
  <si>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D26.1</t>
  </si>
  <si>
    <t>D26.2</t>
  </si>
  <si>
    <t>D27</t>
  </si>
  <si>
    <t>Изменение отношения удельного 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</t>
  </si>
  <si>
    <t>D27.1</t>
  </si>
  <si>
    <t>D27.2</t>
  </si>
  <si>
    <t>D28</t>
  </si>
  <si>
    <t>Удельный расход природного газа в жилых домах, расчеты за который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учета) (в расчете на 1 кв. метр общей площади)</t>
  </si>
  <si>
    <t>тыс.куб.м/ кв.м</t>
  </si>
  <si>
    <t>D29</t>
  </si>
  <si>
    <t>Удельный 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</si>
  <si>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D30</t>
  </si>
  <si>
    <t>Изменение удельного расхода природного газа в жилых домах, расчеты за который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учета) (в расчете на 1 кв. метр общей площади)</t>
  </si>
  <si>
    <t>D30.1</t>
  </si>
  <si>
    <t>D30.2</t>
  </si>
  <si>
    <t>D31</t>
  </si>
  <si>
    <t>Изменение удельного 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</si>
  <si>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D31.1</t>
  </si>
  <si>
    <t>D31.2</t>
  </si>
  <si>
    <t>D32</t>
  </si>
  <si>
    <t>Изменение отношения удельного расхода природного газа в жилых домах, расчеты за который осуществляются с применением расчетных способов (нормативов потребления), к удельному расходу природного газа в жилых домах, расчеты за который осуществляются с использованием приборов учета</t>
  </si>
  <si>
    <t>D32.1</t>
  </si>
  <si>
    <t>D32.2</t>
  </si>
  <si>
    <t>E1</t>
  </si>
  <si>
    <t>Изменение удельного расхода топлива на выработку электрической энергии тепловыми электростанциями</t>
  </si>
  <si>
    <t>т. у. т./</t>
  </si>
  <si>
    <t>кВт. ч</t>
  </si>
  <si>
    <t>E2</t>
  </si>
  <si>
    <t>Изменение удельного расхода топлива на выработку тепловой энергии</t>
  </si>
  <si>
    <t>Гкал</t>
  </si>
  <si>
    <t>E3</t>
  </si>
  <si>
    <t>Динамика изменения фактического объема потерь электрической энергии при ее передаче по распределительным сетям</t>
  </si>
  <si>
    <t>млн.</t>
  </si>
  <si>
    <t>E4</t>
  </si>
  <si>
    <t>Динамика изменения фактического объема потерь тепловой энергии при ее передаче</t>
  </si>
  <si>
    <t>тыс. Гкал</t>
  </si>
  <si>
    <t>E5</t>
  </si>
  <si>
    <t>Динамика изменения фактического объема потерь воды при ее передаче</t>
  </si>
  <si>
    <t>тыс.</t>
  </si>
  <si>
    <t>куб. м</t>
  </si>
  <si>
    <t>E6</t>
  </si>
  <si>
    <t>Динамика изменения объемов электрической энергии, используемой при передаче (транспортировке) воды</t>
  </si>
  <si>
    <t>Группа F. Целевые показатели в области энергосбережения и повышения энергетической эффективности в транспортном комплексе</t>
  </si>
  <si>
    <t>F1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</si>
  <si>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</t>
  </si>
  <si>
    <t>штук</t>
  </si>
  <si>
    <t>F2</t>
  </si>
  <si>
    <t>Динамика количества общественного транспорта, регулирование тарифов на услуги по перевозке на котором осуществляется МО, в отношении которых проведены мероприятия по энергосбережению         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</t>
  </si>
  <si>
    <t>Подпрограмма «Энергосбережение и повышение энергетической эффективности в городском округе «Город Йошкар-Ола» на 2014-2018 годы»</t>
  </si>
  <si>
    <t>Оснащение приборами учета потребления ТЭР бюджетных организаций</t>
  </si>
  <si>
    <t>Управление городского хозяйства администрации городского округа «Город Йошкар-Ола», управление культуры администрации городского округа «Город Йошкар-Ола», управление образования администрации городского округа «Город Йошкар-Ола», МКУ «Дирекция муниципального заказа городского округа «Город Йошкар-Ола», управление архитектуры и градостроительства администрации городского округа «Город   Йошкар-Ола», муниципальное автономное учреждение физической культуры и спорта «Спортивный центр города Йошкар-Олы»</t>
  </si>
  <si>
    <t>Рост затрат на приобретение  энергетических ресурсов и, как следствие, рост тарифов отпускаемой энергии.</t>
  </si>
  <si>
    <t>Проведение энергетических обследований зданий и сооружений бюджетных организаций</t>
  </si>
  <si>
    <t>Выявление потенциала энергосбережения и повышения энергетической эффективности</t>
  </si>
  <si>
    <t>Нарушение требований Федерального закона от 23.11.2009 г. № 261-ФЗ. Формирование муниципальными бюджетными учреждениями и предприятиями перечня мероприятий самостоятельно, без проведения энергетического обследования – низкий эффект реализации мероприятий, нецелевое использование денежных средств.</t>
  </si>
  <si>
    <t>Замена ламп накаливания в  бюджетных организациях на энергосберегающие (люминесцентные, светодиодные)</t>
  </si>
  <si>
    <t>Снижение потребления электрической энергии</t>
  </si>
  <si>
    <t>Увеличение потребления электрической энергии, и как следствие увеличение расходов на ее приобретение.</t>
  </si>
  <si>
    <t>Ремонт зданий и сооружений по энергосберегающим проектам</t>
  </si>
  <si>
    <t>Снижение потребления тепловой энергии</t>
  </si>
  <si>
    <t>Увеличение потребления ТЭР, и как следствие увеличение расходов на их приобретение.</t>
  </si>
  <si>
    <t>Метрологическое обеспечение измерений приборов учета потребления энергоресурсов в  бюджетных организациях</t>
  </si>
  <si>
    <t>точность показаний приборов учета энергоресурсов</t>
  </si>
  <si>
    <t>Отсутствие автоматизированной системы измерения потребления ТЭР. Увеличение объема рабочего времени сотрудников, занятых в сфере внесения, обработки, хранения и анализа информации по потребленным ТЭР.</t>
  </si>
  <si>
    <t>Проведение технических мероприятий в бюджетных организациях по энергосбережению и повышению энергетической эффективности в системах электро-, тепло-, газоснабжения, водоснабжения и водоотведения</t>
  </si>
  <si>
    <t>Не будут выполнены требования федерального законодательства по сокращению энергопотребления по всем видам энергетических ресурсов</t>
  </si>
  <si>
    <t>Снижение потребления ТЭР; экономия денежных средств потребителей ТЭР; модернизация зданий, сооружений бюджетной сферы; сокращение расходов бюджета городского округа «Город Йошкар-Ола» по статье 223 "Коммунальные услуги"</t>
  </si>
  <si>
    <t>Снижение потребления ТЭР; экономия денежных средств потребителей ТЭР; модернизация зданий, сооружений бюджетной сферы</t>
  </si>
  <si>
    <t>Повышение уровня комфортности дворов, формирование благоприятной среды в соответствии с потребностями населения городского округа «Город Йошкар-Ола»</t>
  </si>
  <si>
    <t>Качественное развитие инфраструктуры и территории городского округа «Город Йошкар-Ола» в соответствии с потребностями населения городского округа «Город Йошкар-Ола». Повышение уровня комфортности территорий, формирование благоприятной среды для проживания населения городского округа «Город Йошкар-Ола»</t>
  </si>
  <si>
    <t>Улучшение технического состояния систем наружного освещения территорий городского округа «Город Йошкар-Ола», повышение степени безопасности дорожного движения и обеспечение решения задач соблюдения общественного порядка на территории городского округа «Город Йошкар-Ола</t>
  </si>
  <si>
    <t>«Энергосбережение и повышение энергетической эффективности в городском округе «Город Йошкар-Ола» на 2014-2018 годы»</t>
  </si>
  <si>
    <t>Управление культуры администрации городского округа «Город Йошкар-Ола»</t>
  </si>
  <si>
    <t>Управление образования администрации городского округа «Город Йошкар-Ола»</t>
  </si>
  <si>
    <t>МКУ «Дирекция муниципального заказа городского округа «Город Йошкар-Ола»</t>
  </si>
  <si>
    <t>90601137950600000</t>
  </si>
  <si>
    <t>95701137950600000</t>
  </si>
  <si>
    <t>97407017950600000</t>
  </si>
  <si>
    <t>Всего:</t>
  </si>
  <si>
    <t>шт.</t>
  </si>
  <si>
    <t>Создание условий для участия ТОС в других формах участия населения в местном самоуправлении: участие в публичных слушаниях, поддержка правотворческих инициатив, обращение в органы местного самоуправления</t>
  </si>
  <si>
    <t>Активная информационная политика администрации городского округа «Город Йошкар-Ола» по вопросам общественного самоуправления. Выстраивание системы активного взаимодействия со средствами массовой информации для продвижения идей общественного самоуправления</t>
  </si>
  <si>
    <t>Повышение степени информированности жителей города о возможностях участия населения в осуществлении местного самоуправления, увеличение количества информационных материалов о деятельности органов общественного самоуправления  по месту жительства, опубликованных в средствах массовой информации</t>
  </si>
  <si>
    <t>Управление культуры, управление городского хозяйства, управление образования администрации городского округа «Город Йошкар-Ола», Семеновское территориальное управление администрации городского округа «Город Йошкар-Ола»</t>
  </si>
  <si>
    <t>Увеличение количества благоустроенных придомовых территорий, приобщение жителей к истории родного края</t>
  </si>
  <si>
    <t>Проведение конкурса «Лучшее территориальное общественное самоуправление городского округа «Город Йошкар-Ола»</t>
  </si>
  <si>
    <t>Отдел организационной работы администрации городского округа «Город Йошкар-Ола», Семеновское территориальное управление администрации городского округа «Город Йошкар-Ола»</t>
  </si>
  <si>
    <t>Проведение семинаров, совещаний, встреч-консультаций по актуальным вопросам деятельности ТОС с участием председателей ТОС и представителей структурных подразделений администрации городского округа "Город Йошкар-Ола"</t>
  </si>
  <si>
    <t>Структурные подразделения администрации городского округа «Город Йошкар-Ола»</t>
  </si>
  <si>
    <t>Проведение ежеквартальных совещаний с председателями ТОС</t>
  </si>
  <si>
    <t>Проведение встреч с населением по вопросам организации деятельности ТОС</t>
  </si>
  <si>
    <t>Участие ТОС в проведении месячников по уборке территорий городского округа «Город Йошкар-Ола»</t>
  </si>
  <si>
    <t>Ведение журнала учёта органов ТОС, регулярное уточнение сведений в журнале учёта</t>
  </si>
  <si>
    <t>Отдел организационной работы администрация городского округа «Город Йошкар-Ола»</t>
  </si>
  <si>
    <t>Проведение спортивных мероприятий на территориях ТОС</t>
  </si>
  <si>
    <t>Комитет по физической культуре и спорту администрация городского округа «Город Йошкар-Ола», Семеновское территориальное управление администрации городского округа «Город Йошкар-Ола»</t>
  </si>
  <si>
    <t xml:space="preserve">Проведение культурно-массовых мероприятий, праздников дворов (деревень) на территориях ТОС </t>
  </si>
  <si>
    <t>Управление культуры администрации городского округа «Город Йошкар-Ола», Семеновское территориальное управление администрации городского округа «Город Йошкар-Ола»</t>
  </si>
  <si>
    <t>Увеличение количества массовых мероприятий, проведенных на территориях ТОС</t>
  </si>
  <si>
    <t>Предоставление помещений для ТОС (по возможности)</t>
  </si>
  <si>
    <t>Комитет по управлению муниципальным имуществом администрации городского округа «Город Йошкар-Ола»</t>
  </si>
  <si>
    <t>Более эффективное исполнение уставной деятельности ТОС, повышение доступности информации о деятельности ТОС для населения, организация приема населения</t>
  </si>
  <si>
    <t>Проведение мониторинга основных проблем ТОС</t>
  </si>
  <si>
    <t>Улучшение обратной связи с населением города, оперативное содействие в решении острых проблем ТОС и советов территорий</t>
  </si>
  <si>
    <t>Поощрение председателей и актива ТОС за установленные показатели в работе</t>
  </si>
  <si>
    <t>Подпрограмма "Поддержка общественной инициативы и развитие территорий в городе Йошкар-Оле на 2014-2016 годы"</t>
  </si>
  <si>
    <t>Подпрограмма "Поддержка общественной инициативы и развитие территорий в городском округе "Город Йошкар-Ола" на 2014-2016 годы"</t>
  </si>
  <si>
    <t>Отдел организационной работы администрации городского округа «Город Йошкар-Ола»</t>
  </si>
  <si>
    <t>Об утверждении методических рекомендаций по разработке проектов в сфере поддержки социальных инициатив территориального общественного самоуправления на территории городского округа «Город  Йошкар-Ола»</t>
  </si>
  <si>
    <t>Утверждаются методические рекомендации по разработке проектов в сфере поддержки социальных инициатив территориального общественного самоуправления на территории городского округа «Город  Йошкар-Ола»</t>
  </si>
  <si>
    <t>Управление городского хозяйства администрации городского округа «Город Йошкар-Ола», отдел организационной работы администрации городского округа «Город Йошкар-Ола», Семеновское территориальное управление администрации городского округа «Город Йошкар-Ола»</t>
  </si>
  <si>
    <t>"Энергосбережение и повышение энергетической эффективности в городском округе «Город Йошкар-Ола» на 2014-2018 годы»</t>
  </si>
  <si>
    <t>«Поддержка общественной инициативы и развитие территорий в городском округе «Город Йошкар-Ола» на 2014-2016 годы»</t>
  </si>
  <si>
    <t>Подпрограмма "Благоустройство, озеленение и содержание инфраструктуры и территорий городского округа
"Город Йошкар-Ола" на 2014-2018 годы"</t>
  </si>
  <si>
    <t>Подпрограмма "Энергосбережение и повышение энергетической эффективности в городском округе "Город Йошкар-Ола"
на 2014-2018 годы"</t>
  </si>
  <si>
    <t>2.1</t>
  </si>
  <si>
    <t>3.1</t>
  </si>
  <si>
    <t>4.1</t>
  </si>
  <si>
    <t>5.1</t>
  </si>
  <si>
    <t>5.2</t>
  </si>
  <si>
    <t>5.3</t>
  </si>
  <si>
    <t>5.4</t>
  </si>
  <si>
    <t>5.5</t>
  </si>
  <si>
    <t>5.6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</si>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</sst>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23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12" fontId="1" fillId="0" borderId="13" xfId="0" applyNumberFormat="1" applyFont="1" applyFill="1" applyBorder="1" applyAlignment="1">
      <alignment horizontal="left" vertical="center" wrapText="1"/>
    </xf>
    <xf numFmtId="12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center" wrapText="1"/>
    </xf>
    <xf numFmtId="0" fontId="1" fillId="20" borderId="0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view="pageBreakPreview" zoomScale="80" zoomScaleSheetLayoutView="80" zoomScalePageLayoutView="0" workbookViewId="0" topLeftCell="A70">
      <selection activeCell="Q19" sqref="Q19"/>
    </sheetView>
  </sheetViews>
  <sheetFormatPr defaultColWidth="9.140625" defaultRowHeight="15"/>
  <cols>
    <col min="1" max="1" width="9.28125" style="23" bestFit="1" customWidth="1"/>
    <col min="2" max="2" width="40.421875" style="24" customWidth="1"/>
    <col min="3" max="3" width="11.421875" style="24" customWidth="1"/>
    <col min="4" max="4" width="10.00390625" style="24" customWidth="1"/>
    <col min="5" max="5" width="9.7109375" style="24" bestFit="1" customWidth="1"/>
    <col min="6" max="10" width="9.28125" style="24" bestFit="1" customWidth="1"/>
    <col min="11" max="16384" width="9.140625" style="24" customWidth="1"/>
  </cols>
  <sheetData>
    <row r="1" spans="7:10" ht="71.25" customHeight="1">
      <c r="G1" s="172" t="s">
        <v>134</v>
      </c>
      <c r="H1" s="172"/>
      <c r="I1" s="172"/>
      <c r="J1" s="172"/>
    </row>
    <row r="2" spans="9:10" ht="12.75">
      <c r="I2" s="173" t="s">
        <v>227</v>
      </c>
      <c r="J2" s="173"/>
    </row>
    <row r="3" spans="1:10" ht="30" customHeight="1">
      <c r="A3" s="174" t="s">
        <v>246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30" customHeight="1">
      <c r="A4" s="175" t="s">
        <v>228</v>
      </c>
      <c r="B4" s="175" t="s">
        <v>229</v>
      </c>
      <c r="C4" s="175" t="s">
        <v>230</v>
      </c>
      <c r="D4" s="177" t="s">
        <v>231</v>
      </c>
      <c r="E4" s="177"/>
      <c r="F4" s="177"/>
      <c r="G4" s="177"/>
      <c r="H4" s="177"/>
      <c r="I4" s="177"/>
      <c r="J4" s="177"/>
    </row>
    <row r="5" spans="1:10" ht="12.75">
      <c r="A5" s="176"/>
      <c r="B5" s="176"/>
      <c r="C5" s="176"/>
      <c r="D5" s="25">
        <v>2012</v>
      </c>
      <c r="E5" s="25">
        <v>2013</v>
      </c>
      <c r="F5" s="25">
        <v>2014</v>
      </c>
      <c r="G5" s="25">
        <v>2015</v>
      </c>
      <c r="H5" s="25">
        <v>2016</v>
      </c>
      <c r="I5" s="25">
        <v>2017</v>
      </c>
      <c r="J5" s="25">
        <v>2018</v>
      </c>
    </row>
    <row r="6" spans="1:10" ht="21.75" customHeight="1">
      <c r="A6" s="163" t="s">
        <v>2</v>
      </c>
      <c r="B6" s="164"/>
      <c r="C6" s="164"/>
      <c r="D6" s="164"/>
      <c r="E6" s="164"/>
      <c r="F6" s="164"/>
      <c r="G6" s="164"/>
      <c r="H6" s="164"/>
      <c r="I6" s="164"/>
      <c r="J6" s="165"/>
    </row>
    <row r="7" spans="1:10" ht="45.75" customHeight="1">
      <c r="A7" s="163" t="s">
        <v>168</v>
      </c>
      <c r="B7" s="167"/>
      <c r="C7" s="167"/>
      <c r="D7" s="167"/>
      <c r="E7" s="167"/>
      <c r="F7" s="167"/>
      <c r="G7" s="167"/>
      <c r="H7" s="167"/>
      <c r="I7" s="167"/>
      <c r="J7" s="169"/>
    </row>
    <row r="8" spans="1:10" ht="60.75" customHeight="1">
      <c r="A8" s="5">
        <v>1</v>
      </c>
      <c r="B8" s="3" t="s">
        <v>232</v>
      </c>
      <c r="C8" s="26" t="s">
        <v>233</v>
      </c>
      <c r="D8" s="3">
        <v>55.83</v>
      </c>
      <c r="E8" s="3">
        <v>92.1</v>
      </c>
      <c r="F8" s="3">
        <v>101.3</v>
      </c>
      <c r="G8" s="3">
        <v>101.3</v>
      </c>
      <c r="H8" s="3">
        <v>101.3</v>
      </c>
      <c r="I8" s="3">
        <v>101.3</v>
      </c>
      <c r="J8" s="3">
        <v>101.3</v>
      </c>
    </row>
    <row r="9" spans="1:10" ht="88.5" customHeight="1">
      <c r="A9" s="5">
        <v>2</v>
      </c>
      <c r="B9" s="3" t="s">
        <v>234</v>
      </c>
      <c r="C9" s="26" t="s">
        <v>235</v>
      </c>
      <c r="D9" s="72">
        <v>2.7</v>
      </c>
      <c r="E9" s="3">
        <v>4.4</v>
      </c>
      <c r="F9" s="3">
        <v>4.4</v>
      </c>
      <c r="G9" s="3">
        <v>4.4</v>
      </c>
      <c r="H9" s="3">
        <v>4.4</v>
      </c>
      <c r="I9" s="3">
        <v>4.4</v>
      </c>
      <c r="J9" s="3">
        <v>4.4</v>
      </c>
    </row>
    <row r="10" spans="1:10" ht="80.25" customHeight="1">
      <c r="A10" s="5">
        <v>3</v>
      </c>
      <c r="B10" s="3" t="s">
        <v>208</v>
      </c>
      <c r="C10" s="26" t="s">
        <v>235</v>
      </c>
      <c r="D10" s="3">
        <v>17.5</v>
      </c>
      <c r="E10" s="3">
        <v>17.5</v>
      </c>
      <c r="F10" s="3">
        <v>24.1</v>
      </c>
      <c r="G10" s="3">
        <v>26.3</v>
      </c>
      <c r="H10" s="3">
        <v>27.7</v>
      </c>
      <c r="I10" s="3">
        <v>28.2</v>
      </c>
      <c r="J10" s="3">
        <v>29.1</v>
      </c>
    </row>
    <row r="11" spans="1:10" ht="46.5" customHeight="1">
      <c r="A11" s="5">
        <v>4</v>
      </c>
      <c r="B11" s="3" t="s">
        <v>236</v>
      </c>
      <c r="C11" s="26" t="s">
        <v>235</v>
      </c>
      <c r="D11" s="3">
        <v>95</v>
      </c>
      <c r="E11" s="3">
        <v>95</v>
      </c>
      <c r="F11" s="3">
        <v>95</v>
      </c>
      <c r="G11" s="3">
        <v>95</v>
      </c>
      <c r="H11" s="3">
        <v>95.3</v>
      </c>
      <c r="I11" s="3">
        <v>97.3</v>
      </c>
      <c r="J11" s="3">
        <v>100</v>
      </c>
    </row>
    <row r="12" spans="1:10" ht="30.75" customHeight="1">
      <c r="A12" s="163" t="s">
        <v>16</v>
      </c>
      <c r="B12" s="167"/>
      <c r="C12" s="168"/>
      <c r="D12" s="167"/>
      <c r="E12" s="167"/>
      <c r="F12" s="167"/>
      <c r="G12" s="167"/>
      <c r="H12" s="167"/>
      <c r="I12" s="167"/>
      <c r="J12" s="165"/>
    </row>
    <row r="13" spans="1:10" ht="39" customHeight="1">
      <c r="A13" s="5">
        <v>1</v>
      </c>
      <c r="B13" s="3" t="s">
        <v>8</v>
      </c>
      <c r="C13" s="3" t="s">
        <v>406</v>
      </c>
      <c r="D13" s="3">
        <v>27</v>
      </c>
      <c r="E13" s="3">
        <v>0</v>
      </c>
      <c r="F13" s="3">
        <v>2</v>
      </c>
      <c r="G13" s="3">
        <v>2</v>
      </c>
      <c r="H13" s="3">
        <v>2</v>
      </c>
      <c r="I13" s="3">
        <v>2</v>
      </c>
      <c r="J13" s="28">
        <v>2</v>
      </c>
    </row>
    <row r="14" spans="1:10" ht="38.25" customHeight="1">
      <c r="A14" s="166" t="s">
        <v>597</v>
      </c>
      <c r="B14" s="167"/>
      <c r="C14" s="168"/>
      <c r="D14" s="167"/>
      <c r="E14" s="167"/>
      <c r="F14" s="167"/>
      <c r="G14" s="167"/>
      <c r="H14" s="167"/>
      <c r="I14" s="167"/>
      <c r="J14" s="169"/>
    </row>
    <row r="15" spans="1:10" ht="49.5" customHeight="1">
      <c r="A15" s="3">
        <v>1</v>
      </c>
      <c r="B15" s="26" t="s">
        <v>87</v>
      </c>
      <c r="C15" s="26" t="s">
        <v>298</v>
      </c>
      <c r="D15" s="52">
        <v>80000</v>
      </c>
      <c r="E15" s="52">
        <v>79394</v>
      </c>
      <c r="F15" s="52">
        <v>71843</v>
      </c>
      <c r="G15" s="52">
        <v>71843</v>
      </c>
      <c r="H15" s="52">
        <v>71843</v>
      </c>
      <c r="I15" s="52">
        <v>71843</v>
      </c>
      <c r="J15" s="52">
        <v>71843</v>
      </c>
    </row>
    <row r="16" spans="1:10" ht="49.5" customHeight="1">
      <c r="A16" s="3">
        <v>2</v>
      </c>
      <c r="B16" s="26" t="s">
        <v>88</v>
      </c>
      <c r="C16" s="26" t="s">
        <v>298</v>
      </c>
      <c r="D16" s="52">
        <v>45130</v>
      </c>
      <c r="E16" s="52">
        <v>46063</v>
      </c>
      <c r="F16" s="52">
        <v>44363</v>
      </c>
      <c r="G16" s="52">
        <v>44363</v>
      </c>
      <c r="H16" s="52">
        <v>44363</v>
      </c>
      <c r="I16" s="52">
        <v>44363</v>
      </c>
      <c r="J16" s="52">
        <v>44363</v>
      </c>
    </row>
    <row r="17" spans="1:10" ht="49.5" customHeight="1">
      <c r="A17" s="3">
        <v>3</v>
      </c>
      <c r="B17" s="26" t="s">
        <v>89</v>
      </c>
      <c r="C17" s="26" t="s">
        <v>298</v>
      </c>
      <c r="D17" s="52">
        <v>7100</v>
      </c>
      <c r="E17" s="52">
        <v>7600</v>
      </c>
      <c r="F17" s="52">
        <v>5500</v>
      </c>
      <c r="G17" s="52">
        <v>5500</v>
      </c>
      <c r="H17" s="52">
        <v>5500</v>
      </c>
      <c r="I17" s="52">
        <v>5500</v>
      </c>
      <c r="J17" s="52">
        <v>5500</v>
      </c>
    </row>
    <row r="18" spans="1:10" ht="52.5" customHeight="1">
      <c r="A18" s="3">
        <v>4</v>
      </c>
      <c r="B18" s="26" t="s">
        <v>27</v>
      </c>
      <c r="C18" s="26" t="s">
        <v>298</v>
      </c>
      <c r="D18" s="52">
        <v>300</v>
      </c>
      <c r="E18" s="52">
        <v>500</v>
      </c>
      <c r="F18" s="52">
        <v>10500</v>
      </c>
      <c r="G18" s="52">
        <v>10500</v>
      </c>
      <c r="H18" s="52">
        <v>10500</v>
      </c>
      <c r="I18" s="52">
        <v>10500</v>
      </c>
      <c r="J18" s="52">
        <v>10500</v>
      </c>
    </row>
    <row r="19" spans="1:10" ht="39.75" customHeight="1">
      <c r="A19" s="3">
        <v>5</v>
      </c>
      <c r="B19" s="26" t="s">
        <v>299</v>
      </c>
      <c r="C19" s="26" t="s">
        <v>298</v>
      </c>
      <c r="D19" s="52">
        <v>10056</v>
      </c>
      <c r="E19" s="52">
        <v>6056</v>
      </c>
      <c r="F19" s="52">
        <v>10056</v>
      </c>
      <c r="G19" s="52">
        <v>10056</v>
      </c>
      <c r="H19" s="52">
        <v>10056</v>
      </c>
      <c r="I19" s="52">
        <v>10056</v>
      </c>
      <c r="J19" s="52">
        <v>10056</v>
      </c>
    </row>
    <row r="20" spans="1:10" ht="42" customHeight="1">
      <c r="A20" s="3">
        <v>6</v>
      </c>
      <c r="B20" s="26" t="s">
        <v>300</v>
      </c>
      <c r="C20" s="26" t="s">
        <v>298</v>
      </c>
      <c r="D20" s="52">
        <v>2327</v>
      </c>
      <c r="E20" s="52">
        <v>1827</v>
      </c>
      <c r="F20" s="52">
        <v>1827</v>
      </c>
      <c r="G20" s="52">
        <v>1827</v>
      </c>
      <c r="H20" s="52">
        <v>1827</v>
      </c>
      <c r="I20" s="52">
        <v>1827</v>
      </c>
      <c r="J20" s="52">
        <v>1827</v>
      </c>
    </row>
    <row r="21" spans="1:10" s="79" customFormat="1" ht="87.75" customHeight="1">
      <c r="A21" s="70"/>
      <c r="B21" s="67"/>
      <c r="C21" s="67"/>
      <c r="D21" s="78"/>
      <c r="E21" s="78"/>
      <c r="F21" s="78"/>
      <c r="G21" s="78"/>
      <c r="H21" s="78"/>
      <c r="I21" s="78"/>
      <c r="J21" s="78"/>
    </row>
    <row r="22" spans="1:10" ht="38.25" customHeight="1">
      <c r="A22" s="170" t="s">
        <v>209</v>
      </c>
      <c r="B22" s="170"/>
      <c r="C22" s="171"/>
      <c r="D22" s="170"/>
      <c r="E22" s="170"/>
      <c r="F22" s="170"/>
      <c r="G22" s="170"/>
      <c r="H22" s="170"/>
      <c r="I22" s="170"/>
      <c r="J22" s="170"/>
    </row>
    <row r="23" spans="1:10" ht="93" customHeight="1">
      <c r="A23" s="5">
        <v>1</v>
      </c>
      <c r="B23" s="3" t="s">
        <v>1</v>
      </c>
      <c r="C23" s="26" t="s">
        <v>235</v>
      </c>
      <c r="D23" s="3">
        <v>0</v>
      </c>
      <c r="E23" s="3">
        <v>0</v>
      </c>
      <c r="F23" s="3">
        <v>26</v>
      </c>
      <c r="G23" s="3">
        <v>50</v>
      </c>
      <c r="H23" s="3">
        <v>76</v>
      </c>
      <c r="I23" s="3">
        <v>100</v>
      </c>
      <c r="J23" s="28">
        <v>0</v>
      </c>
    </row>
    <row r="24" spans="1:10" ht="49.5" customHeight="1">
      <c r="A24" s="5">
        <v>2</v>
      </c>
      <c r="B24" s="3" t="s">
        <v>0</v>
      </c>
      <c r="C24" s="26" t="s">
        <v>235</v>
      </c>
      <c r="D24" s="3">
        <v>0</v>
      </c>
      <c r="E24" s="3">
        <v>0</v>
      </c>
      <c r="F24" s="3">
        <v>100</v>
      </c>
      <c r="G24" s="3">
        <v>100</v>
      </c>
      <c r="H24" s="3">
        <v>100</v>
      </c>
      <c r="I24" s="3">
        <v>100</v>
      </c>
      <c r="J24" s="28">
        <v>0</v>
      </c>
    </row>
    <row r="25" spans="1:10" ht="38.25" customHeight="1">
      <c r="A25" s="163" t="s">
        <v>589</v>
      </c>
      <c r="B25" s="164"/>
      <c r="C25" s="164"/>
      <c r="D25" s="164"/>
      <c r="E25" s="164"/>
      <c r="F25" s="164"/>
      <c r="G25" s="164"/>
      <c r="H25" s="164"/>
      <c r="I25" s="164"/>
      <c r="J25" s="165"/>
    </row>
    <row r="26" spans="1:10" ht="39.75" customHeight="1">
      <c r="A26" s="5">
        <v>1</v>
      </c>
      <c r="B26" s="26" t="s">
        <v>180</v>
      </c>
      <c r="C26" s="3" t="s">
        <v>563</v>
      </c>
      <c r="D26" s="3">
        <v>0</v>
      </c>
      <c r="E26" s="3">
        <v>9</v>
      </c>
      <c r="F26" s="3">
        <v>20</v>
      </c>
      <c r="G26" s="3">
        <v>35</v>
      </c>
      <c r="H26" s="3">
        <v>46</v>
      </c>
      <c r="I26" s="28">
        <v>0</v>
      </c>
      <c r="J26" s="3">
        <v>0</v>
      </c>
    </row>
    <row r="27" spans="1:10" ht="78" customHeight="1">
      <c r="A27" s="5">
        <v>2</v>
      </c>
      <c r="B27" s="26" t="s">
        <v>179</v>
      </c>
      <c r="C27" s="3" t="s">
        <v>563</v>
      </c>
      <c r="D27" s="3">
        <v>0</v>
      </c>
      <c r="E27" s="3">
        <v>5</v>
      </c>
      <c r="F27" s="3">
        <v>30</v>
      </c>
      <c r="G27" s="3">
        <v>45</v>
      </c>
      <c r="H27" s="3">
        <v>50</v>
      </c>
      <c r="I27" s="28">
        <v>0</v>
      </c>
      <c r="J27" s="3">
        <v>0</v>
      </c>
    </row>
    <row r="28" spans="1:10" ht="48" customHeight="1">
      <c r="A28" s="5">
        <v>3</v>
      </c>
      <c r="B28" s="26" t="s">
        <v>181</v>
      </c>
      <c r="C28" s="3" t="s">
        <v>563</v>
      </c>
      <c r="D28" s="3">
        <v>0</v>
      </c>
      <c r="E28" s="3">
        <v>15</v>
      </c>
      <c r="F28" s="3">
        <v>24</v>
      </c>
      <c r="G28" s="3">
        <v>36</v>
      </c>
      <c r="H28" s="3">
        <v>42</v>
      </c>
      <c r="I28" s="28">
        <v>0</v>
      </c>
      <c r="J28" s="3">
        <v>0</v>
      </c>
    </row>
    <row r="29" spans="1:10" ht="34.5" customHeight="1">
      <c r="A29" s="5">
        <v>4</v>
      </c>
      <c r="B29" s="26" t="s">
        <v>182</v>
      </c>
      <c r="C29" s="3" t="s">
        <v>563</v>
      </c>
      <c r="D29" s="3">
        <v>0</v>
      </c>
      <c r="E29" s="3">
        <v>9</v>
      </c>
      <c r="F29" s="3">
        <v>40</v>
      </c>
      <c r="G29" s="3">
        <v>70</v>
      </c>
      <c r="H29" s="3">
        <v>92</v>
      </c>
      <c r="I29" s="28">
        <v>0</v>
      </c>
      <c r="J29" s="3">
        <v>0</v>
      </c>
    </row>
    <row r="30" spans="1:10" ht="38.25">
      <c r="A30" s="5">
        <v>5</v>
      </c>
      <c r="B30" s="26" t="s">
        <v>183</v>
      </c>
      <c r="C30" s="3" t="s">
        <v>235</v>
      </c>
      <c r="D30" s="3">
        <v>0</v>
      </c>
      <c r="E30" s="3">
        <v>0.84</v>
      </c>
      <c r="F30" s="3">
        <v>12</v>
      </c>
      <c r="G30" s="3">
        <v>25</v>
      </c>
      <c r="H30" s="3">
        <v>30</v>
      </c>
      <c r="I30" s="28">
        <v>0</v>
      </c>
      <c r="J30" s="3">
        <v>0</v>
      </c>
    </row>
    <row r="31" spans="1:10" ht="43.5" customHeight="1">
      <c r="A31" s="29"/>
      <c r="B31" s="102"/>
      <c r="C31" s="101"/>
      <c r="D31" s="101"/>
      <c r="E31" s="101"/>
      <c r="F31" s="101"/>
      <c r="G31" s="101"/>
      <c r="H31" s="101"/>
      <c r="I31" s="101"/>
      <c r="J31" s="103"/>
    </row>
    <row r="32" spans="1:10" ht="32.25" customHeight="1">
      <c r="A32" s="166" t="s">
        <v>598</v>
      </c>
      <c r="B32" s="167"/>
      <c r="C32" s="168"/>
      <c r="D32" s="167"/>
      <c r="E32" s="167"/>
      <c r="F32" s="167"/>
      <c r="G32" s="167"/>
      <c r="H32" s="167"/>
      <c r="I32" s="167"/>
      <c r="J32" s="169"/>
    </row>
    <row r="33" spans="1:10" ht="16.5" customHeight="1">
      <c r="A33" s="177" t="s">
        <v>314</v>
      </c>
      <c r="B33" s="177"/>
      <c r="C33" s="178"/>
      <c r="D33" s="177"/>
      <c r="E33" s="177"/>
      <c r="F33" s="177"/>
      <c r="G33" s="177"/>
      <c r="H33" s="177"/>
      <c r="I33" s="177"/>
      <c r="J33" s="177"/>
    </row>
    <row r="34" spans="1:10" ht="81.75" customHeight="1">
      <c r="A34" s="3" t="s">
        <v>315</v>
      </c>
      <c r="B34" s="26" t="s">
        <v>462</v>
      </c>
      <c r="C34" s="3" t="s">
        <v>316</v>
      </c>
      <c r="D34" s="3">
        <v>21.91</v>
      </c>
      <c r="E34" s="3">
        <v>28.61</v>
      </c>
      <c r="F34" s="3">
        <v>24.27</v>
      </c>
      <c r="G34" s="3">
        <v>22.97</v>
      </c>
      <c r="H34" s="3">
        <v>21.88</v>
      </c>
      <c r="I34" s="3">
        <v>20.84</v>
      </c>
      <c r="J34" s="3">
        <v>19.84</v>
      </c>
    </row>
    <row r="35" spans="1:10" ht="105.75" customHeight="1">
      <c r="A35" s="3" t="s">
        <v>317</v>
      </c>
      <c r="B35" s="26" t="s">
        <v>318</v>
      </c>
      <c r="C35" s="3" t="s">
        <v>235</v>
      </c>
      <c r="D35" s="3">
        <v>92.06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</row>
    <row r="36" spans="1:10" ht="106.5" customHeight="1">
      <c r="A36" s="3" t="s">
        <v>319</v>
      </c>
      <c r="B36" s="26" t="s">
        <v>186</v>
      </c>
      <c r="C36" s="3" t="s">
        <v>235</v>
      </c>
      <c r="D36" s="3">
        <v>23.89</v>
      </c>
      <c r="E36" s="3">
        <v>100</v>
      </c>
      <c r="F36" s="3">
        <v>100</v>
      </c>
      <c r="G36" s="3">
        <v>100</v>
      </c>
      <c r="H36" s="3">
        <v>100</v>
      </c>
      <c r="I36" s="3">
        <v>100</v>
      </c>
      <c r="J36" s="3">
        <v>100</v>
      </c>
    </row>
    <row r="37" spans="1:10" ht="95.25" customHeight="1">
      <c r="A37" s="3" t="s">
        <v>320</v>
      </c>
      <c r="B37" s="26" t="s">
        <v>187</v>
      </c>
      <c r="C37" s="3" t="s">
        <v>235</v>
      </c>
      <c r="D37" s="3">
        <v>51.56</v>
      </c>
      <c r="E37" s="3">
        <v>100</v>
      </c>
      <c r="F37" s="3">
        <v>100</v>
      </c>
      <c r="G37" s="3">
        <v>100</v>
      </c>
      <c r="H37" s="3">
        <v>100</v>
      </c>
      <c r="I37" s="3">
        <v>100</v>
      </c>
      <c r="J37" s="3">
        <v>100</v>
      </c>
    </row>
    <row r="38" spans="1:10" ht="106.5" customHeight="1">
      <c r="A38" s="3" t="s">
        <v>321</v>
      </c>
      <c r="B38" s="26" t="s">
        <v>188</v>
      </c>
      <c r="C38" s="3" t="s">
        <v>235</v>
      </c>
      <c r="D38" s="3">
        <v>94.29</v>
      </c>
      <c r="E38" s="3">
        <v>100</v>
      </c>
      <c r="F38" s="3">
        <v>100</v>
      </c>
      <c r="G38" s="3">
        <v>100</v>
      </c>
      <c r="H38" s="3">
        <v>100</v>
      </c>
      <c r="I38" s="3">
        <v>100</v>
      </c>
      <c r="J38" s="3">
        <v>100</v>
      </c>
    </row>
    <row r="39" spans="1:10" ht="80.25" customHeight="1">
      <c r="A39" s="3" t="s">
        <v>322</v>
      </c>
      <c r="B39" s="26" t="s">
        <v>323</v>
      </c>
      <c r="C39" s="3" t="s">
        <v>235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55.5" customHeight="1">
      <c r="A40" s="3" t="s">
        <v>324</v>
      </c>
      <c r="B40" s="26" t="s">
        <v>325</v>
      </c>
      <c r="C40" s="3" t="s">
        <v>235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81.75" customHeight="1">
      <c r="A41" s="3" t="s">
        <v>326</v>
      </c>
      <c r="B41" s="26" t="s">
        <v>189</v>
      </c>
      <c r="C41" s="3" t="s">
        <v>235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39" customHeight="1">
      <c r="A42" s="177" t="s">
        <v>327</v>
      </c>
      <c r="B42" s="177"/>
      <c r="C42" s="178"/>
      <c r="D42" s="177"/>
      <c r="E42" s="177"/>
      <c r="F42" s="177"/>
      <c r="G42" s="177"/>
      <c r="H42" s="177"/>
      <c r="I42" s="177"/>
      <c r="J42" s="177"/>
    </row>
    <row r="43" spans="1:10" ht="16.5" customHeight="1">
      <c r="A43" s="3" t="s">
        <v>328</v>
      </c>
      <c r="B43" s="3" t="s">
        <v>329</v>
      </c>
      <c r="C43" s="26" t="s">
        <v>330</v>
      </c>
      <c r="D43" s="3">
        <v>-322900.69</v>
      </c>
      <c r="E43" s="3">
        <v>-421590.92</v>
      </c>
      <c r="F43" s="3">
        <v>-357577.47</v>
      </c>
      <c r="G43" s="3">
        <v>-338467.8</v>
      </c>
      <c r="H43" s="3">
        <v>-322348.3</v>
      </c>
      <c r="I43" s="3">
        <v>-306996.33</v>
      </c>
      <c r="J43" s="3">
        <v>-292375.45</v>
      </c>
    </row>
    <row r="44" spans="1:10" ht="15.75" customHeight="1">
      <c r="A44" s="3" t="s">
        <v>331</v>
      </c>
      <c r="B44" s="26" t="s">
        <v>332</v>
      </c>
      <c r="C44" s="26" t="s">
        <v>298</v>
      </c>
      <c r="D44" s="3">
        <v>-636114.35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customHeight="1">
      <c r="A45" s="3" t="s">
        <v>333</v>
      </c>
      <c r="B45" s="26" t="s">
        <v>334</v>
      </c>
      <c r="C45" s="26" t="s">
        <v>335</v>
      </c>
      <c r="D45" s="3">
        <v>-840.45</v>
      </c>
      <c r="E45" s="3">
        <v>-1110.2</v>
      </c>
      <c r="F45" s="3">
        <v>-935.23</v>
      </c>
      <c r="G45" s="3">
        <v>-883</v>
      </c>
      <c r="H45" s="3">
        <v>-838.94</v>
      </c>
      <c r="I45" s="3">
        <v>-796.98</v>
      </c>
      <c r="J45" s="3">
        <v>-757.02</v>
      </c>
    </row>
    <row r="46" spans="1:10" ht="15" customHeight="1">
      <c r="A46" s="3" t="s">
        <v>336</v>
      </c>
      <c r="B46" s="26" t="s">
        <v>337</v>
      </c>
      <c r="C46" s="26" t="s">
        <v>298</v>
      </c>
      <c r="D46" s="3">
        <v>-775929.88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5" customHeight="1">
      <c r="A47" s="3" t="s">
        <v>338</v>
      </c>
      <c r="B47" s="26" t="s">
        <v>339</v>
      </c>
      <c r="C47" s="26" t="s">
        <v>340</v>
      </c>
      <c r="D47" s="3">
        <v>-12277.04</v>
      </c>
      <c r="E47" s="3">
        <v>-16041.77</v>
      </c>
      <c r="F47" s="3">
        <v>-13599.85</v>
      </c>
      <c r="G47" s="3">
        <v>-12870.8</v>
      </c>
      <c r="H47" s="3">
        <v>-12255.96</v>
      </c>
      <c r="I47" s="3">
        <v>-11670.33</v>
      </c>
      <c r="J47" s="3">
        <v>-11112.59</v>
      </c>
    </row>
    <row r="48" spans="1:10" ht="14.25" customHeight="1">
      <c r="A48" s="3" t="s">
        <v>341</v>
      </c>
      <c r="B48" s="26" t="s">
        <v>342</v>
      </c>
      <c r="C48" s="26" t="s">
        <v>298</v>
      </c>
      <c r="D48" s="3">
        <v>-102636.07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28.5" customHeight="1">
      <c r="A49" s="3" t="s">
        <v>343</v>
      </c>
      <c r="B49" s="26" t="s">
        <v>344</v>
      </c>
      <c r="C49" s="26" t="s">
        <v>340</v>
      </c>
      <c r="D49" s="3">
        <v>-312626.09</v>
      </c>
      <c r="E49" s="3">
        <v>-408176.44</v>
      </c>
      <c r="F49" s="3">
        <v>-346199.61</v>
      </c>
      <c r="G49" s="3">
        <v>-327697.91</v>
      </c>
      <c r="H49" s="3">
        <v>-312091.24</v>
      </c>
      <c r="I49" s="3">
        <v>-297227.74</v>
      </c>
      <c r="J49" s="3">
        <v>-283072.02</v>
      </c>
    </row>
    <row r="50" spans="1:10" ht="27.75" customHeight="1">
      <c r="A50" s="3" t="s">
        <v>345</v>
      </c>
      <c r="B50" s="26" t="s">
        <v>346</v>
      </c>
      <c r="C50" s="26" t="s">
        <v>298</v>
      </c>
      <c r="D50" s="3">
        <v>-1409318.42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8" customHeight="1">
      <c r="A51" s="177" t="s">
        <v>347</v>
      </c>
      <c r="B51" s="177"/>
      <c r="C51" s="178"/>
      <c r="D51" s="177"/>
      <c r="E51" s="177"/>
      <c r="F51" s="177"/>
      <c r="G51" s="177"/>
      <c r="H51" s="177"/>
      <c r="I51" s="177"/>
      <c r="J51" s="177"/>
    </row>
    <row r="52" spans="1:10" ht="66.75" customHeight="1">
      <c r="A52" s="3" t="s">
        <v>348</v>
      </c>
      <c r="B52" s="26" t="s">
        <v>349</v>
      </c>
      <c r="C52" s="26" t="s">
        <v>350</v>
      </c>
      <c r="D52" s="3">
        <v>0.16</v>
      </c>
      <c r="E52" s="3">
        <v>0.26</v>
      </c>
      <c r="F52" s="3">
        <v>0.25</v>
      </c>
      <c r="G52" s="3">
        <v>0.24</v>
      </c>
      <c r="H52" s="3">
        <v>0.24</v>
      </c>
      <c r="I52" s="3">
        <v>0.24</v>
      </c>
      <c r="J52" s="3">
        <v>0.24</v>
      </c>
    </row>
    <row r="53" spans="1:10" ht="66" customHeight="1">
      <c r="A53" s="3" t="s">
        <v>351</v>
      </c>
      <c r="B53" s="26" t="s">
        <v>352</v>
      </c>
      <c r="C53" s="26" t="s">
        <v>350</v>
      </c>
      <c r="D53" s="3">
        <v>0.29</v>
      </c>
      <c r="E53" s="3">
        <v>0.18</v>
      </c>
      <c r="F53" s="3">
        <v>0.17</v>
      </c>
      <c r="G53" s="3">
        <v>0.17</v>
      </c>
      <c r="H53" s="3">
        <v>0.17</v>
      </c>
      <c r="I53" s="3">
        <v>0.17</v>
      </c>
      <c r="J53" s="3">
        <v>0.17</v>
      </c>
    </row>
    <row r="54" spans="1:10" ht="68.25" customHeight="1">
      <c r="A54" s="3" t="s">
        <v>353</v>
      </c>
      <c r="B54" s="26" t="s">
        <v>354</v>
      </c>
      <c r="C54" s="26" t="s">
        <v>350</v>
      </c>
      <c r="D54" s="3">
        <v>-0.08</v>
      </c>
      <c r="E54" s="3">
        <v>-0.0671</v>
      </c>
      <c r="F54" s="3">
        <v>-0.0079</v>
      </c>
      <c r="G54" s="3">
        <v>-0.0076</v>
      </c>
      <c r="H54" s="3">
        <v>0</v>
      </c>
      <c r="I54" s="3">
        <v>0</v>
      </c>
      <c r="J54" s="3">
        <v>0</v>
      </c>
    </row>
    <row r="55" spans="1:10" ht="66.75" customHeight="1">
      <c r="A55" s="3" t="s">
        <v>355</v>
      </c>
      <c r="B55" s="26" t="s">
        <v>356</v>
      </c>
      <c r="C55" s="26" t="s">
        <v>350</v>
      </c>
      <c r="D55" s="3">
        <v>-0.01</v>
      </c>
      <c r="E55" s="3">
        <v>0.0416</v>
      </c>
      <c r="F55" s="3">
        <v>-0.0055</v>
      </c>
      <c r="G55" s="3">
        <v>-0.0053</v>
      </c>
      <c r="H55" s="3">
        <v>0</v>
      </c>
      <c r="I55" s="3">
        <v>0</v>
      </c>
      <c r="J55" s="3">
        <v>0</v>
      </c>
    </row>
    <row r="56" spans="1:10" ht="106.5" customHeight="1">
      <c r="A56" s="3" t="s">
        <v>357</v>
      </c>
      <c r="B56" s="26" t="s">
        <v>358</v>
      </c>
      <c r="C56" s="26" t="s">
        <v>359</v>
      </c>
      <c r="D56" s="3">
        <v>1.83</v>
      </c>
      <c r="E56" s="3">
        <v>0.69</v>
      </c>
      <c r="F56" s="3">
        <v>0.69</v>
      </c>
      <c r="G56" s="3">
        <v>0.69</v>
      </c>
      <c r="H56" s="3">
        <v>0.69</v>
      </c>
      <c r="I56" s="3">
        <v>0.69</v>
      </c>
      <c r="J56" s="3">
        <v>0.69</v>
      </c>
    </row>
    <row r="57" spans="1:10" ht="57.75" customHeight="1">
      <c r="A57" s="3" t="s">
        <v>360</v>
      </c>
      <c r="B57" s="26" t="s">
        <v>361</v>
      </c>
      <c r="C57" s="26" t="s">
        <v>362</v>
      </c>
      <c r="D57" s="3">
        <v>6.58</v>
      </c>
      <c r="E57" s="3">
        <v>51.41</v>
      </c>
      <c r="F57" s="3">
        <v>49.87</v>
      </c>
      <c r="G57" s="3">
        <v>48.37</v>
      </c>
      <c r="H57" s="3">
        <v>46.92</v>
      </c>
      <c r="I57" s="3">
        <v>45.51</v>
      </c>
      <c r="J57" s="3">
        <v>44.14</v>
      </c>
    </row>
    <row r="58" spans="1:10" ht="66" customHeight="1">
      <c r="A58" s="3" t="s">
        <v>363</v>
      </c>
      <c r="B58" s="26" t="s">
        <v>364</v>
      </c>
      <c r="C58" s="26" t="s">
        <v>362</v>
      </c>
      <c r="D58" s="3">
        <v>19.2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ht="68.25" customHeight="1">
      <c r="A59" s="3" t="s">
        <v>365</v>
      </c>
      <c r="B59" s="26" t="s">
        <v>366</v>
      </c>
      <c r="C59" s="26" t="s">
        <v>362</v>
      </c>
      <c r="D59" s="3">
        <v>-7</v>
      </c>
      <c r="E59" s="3">
        <v>-41.14</v>
      </c>
      <c r="F59" s="3">
        <v>-1.542</v>
      </c>
      <c r="G59" s="3">
        <v>-1.49</v>
      </c>
      <c r="H59" s="3">
        <v>-1.45</v>
      </c>
      <c r="I59" s="3">
        <v>-1.4</v>
      </c>
      <c r="J59" s="3">
        <v>-1.36</v>
      </c>
    </row>
    <row r="60" spans="1:10" ht="66.75" customHeight="1">
      <c r="A60" s="3" t="s">
        <v>367</v>
      </c>
      <c r="B60" s="26" t="s">
        <v>368</v>
      </c>
      <c r="C60" s="26" t="s">
        <v>362</v>
      </c>
      <c r="D60" s="3">
        <v>10.53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</row>
    <row r="61" spans="1:10" ht="107.25" customHeight="1">
      <c r="A61" s="3" t="s">
        <v>369</v>
      </c>
      <c r="B61" s="26" t="s">
        <v>370</v>
      </c>
      <c r="C61" s="26" t="s">
        <v>359</v>
      </c>
      <c r="D61" s="3">
        <v>2.92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1:10" ht="54.75" customHeight="1">
      <c r="A62" s="33" t="s">
        <v>371</v>
      </c>
      <c r="B62" s="26" t="s">
        <v>372</v>
      </c>
      <c r="C62" s="26" t="s">
        <v>373</v>
      </c>
      <c r="D62" s="3">
        <v>28.1</v>
      </c>
      <c r="E62" s="3">
        <v>29.43</v>
      </c>
      <c r="F62" s="3">
        <v>28.55</v>
      </c>
      <c r="G62" s="3">
        <v>27.69</v>
      </c>
      <c r="H62" s="3">
        <v>27.69</v>
      </c>
      <c r="I62" s="3">
        <v>27.69</v>
      </c>
      <c r="J62" s="3">
        <v>27.69</v>
      </c>
    </row>
    <row r="63" spans="1:10" ht="68.25" customHeight="1">
      <c r="A63" s="3" t="s">
        <v>374</v>
      </c>
      <c r="B63" s="26" t="s">
        <v>375</v>
      </c>
      <c r="C63" s="26" t="s">
        <v>373</v>
      </c>
      <c r="D63" s="3">
        <v>27.04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ht="66.75" customHeight="1">
      <c r="A64" s="3" t="s">
        <v>376</v>
      </c>
      <c r="B64" s="26" t="s">
        <v>377</v>
      </c>
      <c r="C64" s="26" t="s">
        <v>373</v>
      </c>
      <c r="D64" s="3">
        <v>-5.16</v>
      </c>
      <c r="E64" s="3">
        <v>-0.91</v>
      </c>
      <c r="F64" s="3">
        <v>-0.88</v>
      </c>
      <c r="G64" s="3">
        <v>-0.85</v>
      </c>
      <c r="H64" s="3">
        <v>0</v>
      </c>
      <c r="I64" s="3">
        <v>0</v>
      </c>
      <c r="J64" s="3">
        <v>0</v>
      </c>
    </row>
    <row r="65" spans="1:10" ht="67.5" customHeight="1">
      <c r="A65" s="3" t="s">
        <v>378</v>
      </c>
      <c r="B65" s="26" t="s">
        <v>379</v>
      </c>
      <c r="C65" s="26" t="s">
        <v>373</v>
      </c>
      <c r="D65" s="3">
        <v>-9.16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ht="105.75" customHeight="1">
      <c r="A66" s="3" t="s">
        <v>380</v>
      </c>
      <c r="B66" s="26" t="s">
        <v>381</v>
      </c>
      <c r="C66" s="26" t="s">
        <v>359</v>
      </c>
      <c r="D66" s="3">
        <v>1.78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pans="1:10" ht="107.25" customHeight="1">
      <c r="A67" s="3" t="s">
        <v>382</v>
      </c>
      <c r="B67" s="26" t="s">
        <v>184</v>
      </c>
      <c r="C67" s="26" t="s">
        <v>235</v>
      </c>
      <c r="D67" s="3">
        <v>99.61</v>
      </c>
      <c r="E67" s="3">
        <v>100</v>
      </c>
      <c r="F67" s="3">
        <v>100</v>
      </c>
      <c r="G67" s="3">
        <v>100</v>
      </c>
      <c r="H67" s="3">
        <v>100</v>
      </c>
      <c r="I67" s="3">
        <v>100</v>
      </c>
      <c r="J67" s="3">
        <v>100</v>
      </c>
    </row>
    <row r="68" spans="1:10" ht="108" customHeight="1">
      <c r="A68" s="3" t="s">
        <v>383</v>
      </c>
      <c r="B68" s="26" t="s">
        <v>185</v>
      </c>
      <c r="C68" s="3" t="s">
        <v>235</v>
      </c>
      <c r="D68" s="3">
        <v>58.38</v>
      </c>
      <c r="E68" s="3">
        <v>100</v>
      </c>
      <c r="F68" s="3">
        <v>0</v>
      </c>
      <c r="G68" s="3">
        <v>100</v>
      </c>
      <c r="H68" s="3">
        <v>100</v>
      </c>
      <c r="I68" s="3">
        <v>100</v>
      </c>
      <c r="J68" s="3">
        <v>100</v>
      </c>
    </row>
    <row r="69" spans="1:10" ht="92.25" customHeight="1">
      <c r="A69" s="3" t="s">
        <v>384</v>
      </c>
      <c r="B69" s="26" t="s">
        <v>385</v>
      </c>
      <c r="C69" s="26" t="s">
        <v>235</v>
      </c>
      <c r="D69" s="3">
        <v>77.68</v>
      </c>
      <c r="E69" s="3">
        <v>100</v>
      </c>
      <c r="F69" s="3">
        <v>100</v>
      </c>
      <c r="G69" s="3">
        <v>100</v>
      </c>
      <c r="H69" s="3">
        <v>100</v>
      </c>
      <c r="I69" s="3">
        <v>100</v>
      </c>
      <c r="J69" s="3">
        <v>100</v>
      </c>
    </row>
    <row r="70" spans="1:10" ht="105" customHeight="1">
      <c r="A70" s="3" t="s">
        <v>386</v>
      </c>
      <c r="B70" s="26" t="s">
        <v>387</v>
      </c>
      <c r="C70" s="26" t="s">
        <v>235</v>
      </c>
      <c r="D70" s="3">
        <v>100</v>
      </c>
      <c r="E70" s="3">
        <v>100</v>
      </c>
      <c r="F70" s="3">
        <v>100</v>
      </c>
      <c r="G70" s="3">
        <v>100</v>
      </c>
      <c r="H70" s="3">
        <v>100</v>
      </c>
      <c r="I70" s="3">
        <v>100</v>
      </c>
      <c r="J70" s="3">
        <v>100</v>
      </c>
    </row>
    <row r="71" spans="1:10" ht="40.5" customHeight="1">
      <c r="A71" s="3" t="s">
        <v>388</v>
      </c>
      <c r="B71" s="26" t="s">
        <v>389</v>
      </c>
      <c r="C71" s="26"/>
      <c r="D71" s="3"/>
      <c r="E71" s="3"/>
      <c r="F71" s="3"/>
      <c r="G71" s="3"/>
      <c r="H71" s="3"/>
      <c r="I71" s="3"/>
      <c r="J71" s="3"/>
    </row>
    <row r="72" spans="1:10" ht="15" customHeight="1">
      <c r="A72" s="3" t="s">
        <v>390</v>
      </c>
      <c r="B72" s="26" t="s">
        <v>391</v>
      </c>
      <c r="C72" s="26" t="s">
        <v>235</v>
      </c>
      <c r="D72" s="3">
        <v>8.05</v>
      </c>
      <c r="E72" s="3">
        <v>7.9</v>
      </c>
      <c r="F72" s="3">
        <v>8.2</v>
      </c>
      <c r="G72" s="3">
        <v>8.7</v>
      </c>
      <c r="H72" s="3">
        <v>9.1</v>
      </c>
      <c r="I72" s="3">
        <v>9.6</v>
      </c>
      <c r="J72" s="3">
        <v>10.1</v>
      </c>
    </row>
    <row r="73" spans="1:10" ht="15.75" customHeight="1">
      <c r="A73" s="3" t="s">
        <v>392</v>
      </c>
      <c r="B73" s="26" t="s">
        <v>393</v>
      </c>
      <c r="C73" s="26" t="s">
        <v>235</v>
      </c>
      <c r="D73" s="3">
        <v>6</v>
      </c>
      <c r="E73" s="3">
        <v>6.2</v>
      </c>
      <c r="F73" s="3">
        <v>6.6</v>
      </c>
      <c r="G73" s="3">
        <v>6.9</v>
      </c>
      <c r="H73" s="3">
        <v>7.3</v>
      </c>
      <c r="I73" s="3">
        <v>7.6</v>
      </c>
      <c r="J73" s="3">
        <v>8</v>
      </c>
    </row>
    <row r="74" spans="1:10" ht="42" customHeight="1">
      <c r="A74" s="3" t="s">
        <v>394</v>
      </c>
      <c r="B74" s="26" t="s">
        <v>395</v>
      </c>
      <c r="C74" s="26"/>
      <c r="D74" s="3"/>
      <c r="E74" s="3"/>
      <c r="F74" s="3"/>
      <c r="G74" s="3"/>
      <c r="H74" s="3"/>
      <c r="I74" s="3"/>
      <c r="J74" s="3"/>
    </row>
    <row r="75" spans="1:10" ht="15" customHeight="1">
      <c r="A75" s="3" t="s">
        <v>396</v>
      </c>
      <c r="B75" s="26" t="s">
        <v>391</v>
      </c>
      <c r="C75" s="26" t="s">
        <v>298</v>
      </c>
      <c r="D75" s="3">
        <v>-51643.338</v>
      </c>
      <c r="E75" s="3">
        <v>1.3</v>
      </c>
      <c r="F75" s="3">
        <v>0.3</v>
      </c>
      <c r="G75" s="3">
        <v>0.5</v>
      </c>
      <c r="H75" s="3">
        <v>0.4</v>
      </c>
      <c r="I75" s="3">
        <v>0.5</v>
      </c>
      <c r="J75" s="3">
        <v>0.5</v>
      </c>
    </row>
    <row r="76" spans="1:10" ht="15.75" customHeight="1">
      <c r="A76" s="3" t="s">
        <v>397</v>
      </c>
      <c r="B76" s="26" t="s">
        <v>393</v>
      </c>
      <c r="C76" s="26" t="s">
        <v>298</v>
      </c>
      <c r="D76" s="3">
        <v>-25183.338</v>
      </c>
      <c r="E76" s="3">
        <v>0.3</v>
      </c>
      <c r="F76" s="3">
        <v>0.4</v>
      </c>
      <c r="G76" s="3">
        <v>0.3</v>
      </c>
      <c r="H76" s="3">
        <v>0.4</v>
      </c>
      <c r="I76" s="3">
        <v>0.3</v>
      </c>
      <c r="J76" s="3">
        <v>0.4</v>
      </c>
    </row>
    <row r="77" spans="1:10" ht="42.75" customHeight="1">
      <c r="A77" s="3" t="s">
        <v>398</v>
      </c>
      <c r="B77" s="26" t="s">
        <v>399</v>
      </c>
      <c r="C77" s="26" t="s">
        <v>235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</row>
    <row r="78" spans="1:10" ht="54.75" customHeight="1">
      <c r="A78" s="3" t="s">
        <v>400</v>
      </c>
      <c r="B78" s="26" t="s">
        <v>401</v>
      </c>
      <c r="C78" s="26" t="s">
        <v>298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</row>
    <row r="79" spans="1:10" ht="68.25" customHeight="1">
      <c r="A79" s="3" t="s">
        <v>402</v>
      </c>
      <c r="B79" s="26" t="s">
        <v>403</v>
      </c>
      <c r="C79" s="26" t="s">
        <v>235</v>
      </c>
      <c r="D79" s="3">
        <v>100</v>
      </c>
      <c r="E79" s="3">
        <v>0</v>
      </c>
      <c r="F79" s="3">
        <v>0</v>
      </c>
      <c r="G79" s="3">
        <v>0</v>
      </c>
      <c r="H79" s="3">
        <v>0</v>
      </c>
      <c r="I79" s="3">
        <v>100</v>
      </c>
      <c r="J79" s="3">
        <v>0</v>
      </c>
    </row>
    <row r="80" spans="1:10" ht="30.75" customHeight="1">
      <c r="A80" s="3" t="s">
        <v>404</v>
      </c>
      <c r="B80" s="26" t="s">
        <v>405</v>
      </c>
      <c r="C80" s="16" t="s">
        <v>406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32">
        <v>1</v>
      </c>
      <c r="J80" s="32">
        <v>2</v>
      </c>
    </row>
    <row r="81" spans="1:10" ht="54.75" customHeight="1">
      <c r="A81" s="3" t="s">
        <v>407</v>
      </c>
      <c r="B81" s="26" t="s">
        <v>408</v>
      </c>
      <c r="C81" s="26" t="s">
        <v>235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ht="79.5" customHeight="1">
      <c r="A82" s="3" t="s">
        <v>409</v>
      </c>
      <c r="B82" s="26" t="s">
        <v>410</v>
      </c>
      <c r="C82" s="26" t="s">
        <v>235</v>
      </c>
      <c r="D82" s="3">
        <v>2.64</v>
      </c>
      <c r="E82" s="3">
        <v>0.01</v>
      </c>
      <c r="F82" s="3">
        <v>0.01</v>
      </c>
      <c r="G82" s="3">
        <v>0.01</v>
      </c>
      <c r="H82" s="3">
        <v>0.009</v>
      </c>
      <c r="I82" s="3">
        <v>0.008</v>
      </c>
      <c r="J82" s="3">
        <v>0.007</v>
      </c>
    </row>
    <row r="83" spans="1:10" ht="68.25" customHeight="1">
      <c r="A83" s="3" t="s">
        <v>411</v>
      </c>
      <c r="B83" s="26" t="s">
        <v>412</v>
      </c>
      <c r="C83" s="26" t="s">
        <v>413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ht="15" customHeight="1">
      <c r="A84" s="177" t="s">
        <v>414</v>
      </c>
      <c r="B84" s="177"/>
      <c r="C84" s="178"/>
      <c r="D84" s="177"/>
      <c r="E84" s="177"/>
      <c r="F84" s="177"/>
      <c r="G84" s="177"/>
      <c r="H84" s="177"/>
      <c r="I84" s="177"/>
      <c r="J84" s="177"/>
    </row>
    <row r="85" spans="1:10" ht="105" customHeight="1">
      <c r="A85" s="3" t="s">
        <v>415</v>
      </c>
      <c r="B85" s="26" t="s">
        <v>416</v>
      </c>
      <c r="C85" s="3" t="s">
        <v>235</v>
      </c>
      <c r="D85" s="3">
        <v>99.36</v>
      </c>
      <c r="E85" s="3">
        <v>98.8</v>
      </c>
      <c r="F85" s="3">
        <v>98.8</v>
      </c>
      <c r="G85" s="3">
        <v>98.8</v>
      </c>
      <c r="H85" s="3">
        <v>98.8</v>
      </c>
      <c r="I85" s="3">
        <v>98.8</v>
      </c>
      <c r="J85" s="3">
        <v>98.8</v>
      </c>
    </row>
    <row r="86" spans="1:10" ht="96" customHeight="1">
      <c r="A86" s="3" t="s">
        <v>417</v>
      </c>
      <c r="B86" s="26" t="s">
        <v>418</v>
      </c>
      <c r="C86" s="3" t="s">
        <v>235</v>
      </c>
      <c r="D86" s="3">
        <v>52.21</v>
      </c>
      <c r="E86" s="3">
        <v>30</v>
      </c>
      <c r="F86" s="3">
        <v>31</v>
      </c>
      <c r="G86" s="3">
        <v>32</v>
      </c>
      <c r="H86" s="3">
        <v>33</v>
      </c>
      <c r="I86" s="3">
        <v>34</v>
      </c>
      <c r="J86" s="3">
        <v>35</v>
      </c>
    </row>
    <row r="87" spans="1:10" ht="108" customHeight="1">
      <c r="A87" s="3" t="s">
        <v>419</v>
      </c>
      <c r="B87" s="26" t="s">
        <v>420</v>
      </c>
      <c r="C87" s="3" t="s">
        <v>235</v>
      </c>
      <c r="D87" s="3">
        <v>96.54</v>
      </c>
      <c r="E87" s="3">
        <v>97.56</v>
      </c>
      <c r="F87" s="3">
        <v>97.76</v>
      </c>
      <c r="G87" s="3">
        <v>97.86</v>
      </c>
      <c r="H87" s="3">
        <v>97.96</v>
      </c>
      <c r="I87" s="3">
        <v>98</v>
      </c>
      <c r="J87" s="3">
        <v>100</v>
      </c>
    </row>
    <row r="88" spans="1:10" ht="95.25" customHeight="1">
      <c r="A88" s="3" t="s">
        <v>421</v>
      </c>
      <c r="B88" s="26" t="s">
        <v>422</v>
      </c>
      <c r="C88" s="3" t="s">
        <v>235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ht="95.25" customHeight="1">
      <c r="A89" s="3" t="s">
        <v>423</v>
      </c>
      <c r="B89" s="26" t="s">
        <v>424</v>
      </c>
      <c r="C89" s="3" t="s">
        <v>235</v>
      </c>
      <c r="D89" s="3">
        <v>7.68</v>
      </c>
      <c r="E89" s="3">
        <v>6</v>
      </c>
      <c r="F89" s="3">
        <v>7</v>
      </c>
      <c r="G89" s="3">
        <v>8</v>
      </c>
      <c r="H89" s="3">
        <v>9</v>
      </c>
      <c r="I89" s="3">
        <v>10</v>
      </c>
      <c r="J89" s="3">
        <v>11</v>
      </c>
    </row>
    <row r="90" spans="1:10" ht="119.25" customHeight="1">
      <c r="A90" s="3" t="s">
        <v>425</v>
      </c>
      <c r="B90" s="3" t="s">
        <v>426</v>
      </c>
      <c r="C90" s="3" t="s">
        <v>235</v>
      </c>
      <c r="D90" s="3">
        <v>33.7</v>
      </c>
      <c r="E90" s="3">
        <v>24.2</v>
      </c>
      <c r="F90" s="3">
        <v>24.2</v>
      </c>
      <c r="G90" s="3">
        <v>24.2</v>
      </c>
      <c r="H90" s="3">
        <v>24.2</v>
      </c>
      <c r="I90" s="3">
        <v>24.2</v>
      </c>
      <c r="J90" s="3">
        <v>24.2</v>
      </c>
    </row>
    <row r="91" spans="1:10" ht="92.25" customHeight="1">
      <c r="A91" s="3" t="s">
        <v>427</v>
      </c>
      <c r="B91" s="26" t="s">
        <v>428</v>
      </c>
      <c r="C91" s="3" t="s">
        <v>235</v>
      </c>
      <c r="D91" s="3">
        <v>0.08</v>
      </c>
      <c r="E91" s="3">
        <v>5</v>
      </c>
      <c r="F91" s="3">
        <v>6</v>
      </c>
      <c r="G91" s="3">
        <v>7</v>
      </c>
      <c r="H91" s="3">
        <v>8</v>
      </c>
      <c r="I91" s="3">
        <v>9</v>
      </c>
      <c r="J91" s="3">
        <v>10</v>
      </c>
    </row>
    <row r="92" spans="1:10" ht="106.5" customHeight="1">
      <c r="A92" s="3" t="s">
        <v>429</v>
      </c>
      <c r="B92" s="26" t="s">
        <v>430</v>
      </c>
      <c r="C92" s="3" t="s">
        <v>235</v>
      </c>
      <c r="D92" s="3">
        <v>17.8</v>
      </c>
      <c r="E92" s="3">
        <v>9</v>
      </c>
      <c r="F92" s="3">
        <v>10</v>
      </c>
      <c r="G92" s="3">
        <v>11</v>
      </c>
      <c r="H92" s="3">
        <v>12</v>
      </c>
      <c r="I92" s="3">
        <v>13</v>
      </c>
      <c r="J92" s="3">
        <v>14</v>
      </c>
    </row>
    <row r="93" spans="1:10" ht="108" customHeight="1">
      <c r="A93" s="3" t="s">
        <v>431</v>
      </c>
      <c r="B93" s="26" t="s">
        <v>432</v>
      </c>
      <c r="C93" s="3" t="s">
        <v>235</v>
      </c>
      <c r="D93" s="3">
        <v>89.85</v>
      </c>
      <c r="E93" s="3">
        <v>87.9</v>
      </c>
      <c r="F93" s="3">
        <v>87.9</v>
      </c>
      <c r="G93" s="3">
        <v>87.9</v>
      </c>
      <c r="H93" s="3">
        <v>87.9</v>
      </c>
      <c r="I93" s="3">
        <v>87.9</v>
      </c>
      <c r="J93" s="3">
        <v>87.9</v>
      </c>
    </row>
    <row r="94" spans="1:10" ht="105.75" customHeight="1">
      <c r="A94" s="3" t="s">
        <v>433</v>
      </c>
      <c r="B94" s="26" t="s">
        <v>434</v>
      </c>
      <c r="C94" s="3" t="s">
        <v>235</v>
      </c>
      <c r="D94" s="3">
        <v>31.6</v>
      </c>
      <c r="E94" s="3">
        <v>28.8</v>
      </c>
      <c r="F94" s="3">
        <v>28.8</v>
      </c>
      <c r="G94" s="3">
        <v>28.8</v>
      </c>
      <c r="H94" s="3">
        <v>28.8</v>
      </c>
      <c r="I94" s="3">
        <v>28.8</v>
      </c>
      <c r="J94" s="3">
        <v>28.8</v>
      </c>
    </row>
    <row r="95" spans="1:10" ht="42.75" customHeight="1">
      <c r="A95" s="3" t="s">
        <v>435</v>
      </c>
      <c r="B95" s="26" t="s">
        <v>436</v>
      </c>
      <c r="C95" s="3" t="s">
        <v>406</v>
      </c>
      <c r="D95" s="3">
        <v>5</v>
      </c>
      <c r="E95" s="3">
        <v>4</v>
      </c>
      <c r="F95" s="3">
        <v>4</v>
      </c>
      <c r="G95" s="3">
        <v>4</v>
      </c>
      <c r="H95" s="3">
        <v>4</v>
      </c>
      <c r="I95" s="3">
        <v>4</v>
      </c>
      <c r="J95" s="3">
        <v>4</v>
      </c>
    </row>
    <row r="96" spans="1:10" ht="29.25" customHeight="1">
      <c r="A96" s="3" t="s">
        <v>437</v>
      </c>
      <c r="B96" s="26" t="s">
        <v>438</v>
      </c>
      <c r="C96" s="3" t="s">
        <v>235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</row>
    <row r="97" spans="1:10" ht="95.25" customHeight="1">
      <c r="A97" s="3" t="s">
        <v>439</v>
      </c>
      <c r="B97" s="26" t="s">
        <v>440</v>
      </c>
      <c r="C97" s="3" t="s">
        <v>350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</row>
    <row r="98" spans="1:10" ht="57.75" customHeight="1">
      <c r="A98" s="3" t="s">
        <v>441</v>
      </c>
      <c r="B98" s="26" t="s">
        <v>442</v>
      </c>
      <c r="C98" s="3" t="s">
        <v>350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ht="92.25" customHeight="1">
      <c r="A99" s="3" t="s">
        <v>443</v>
      </c>
      <c r="B99" s="26" t="s">
        <v>444</v>
      </c>
      <c r="C99" s="3"/>
      <c r="D99" s="3"/>
      <c r="E99" s="3"/>
      <c r="F99" s="3"/>
      <c r="G99" s="3"/>
      <c r="H99" s="3"/>
      <c r="I99" s="3"/>
      <c r="J99" s="3"/>
    </row>
    <row r="100" spans="1:10" ht="16.5" customHeight="1">
      <c r="A100" s="3" t="s">
        <v>445</v>
      </c>
      <c r="B100" s="26" t="s">
        <v>391</v>
      </c>
      <c r="C100" s="3" t="s">
        <v>350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ht="15" customHeight="1">
      <c r="A101" s="3" t="s">
        <v>446</v>
      </c>
      <c r="B101" s="26" t="s">
        <v>393</v>
      </c>
      <c r="C101" s="3" t="s">
        <v>350</v>
      </c>
      <c r="D101" s="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</row>
    <row r="102" spans="1:10" ht="66.75" customHeight="1">
      <c r="A102" s="3" t="s">
        <v>447</v>
      </c>
      <c r="B102" s="26" t="s">
        <v>448</v>
      </c>
      <c r="C102" s="3"/>
      <c r="D102" s="3"/>
      <c r="E102" s="33"/>
      <c r="F102" s="33"/>
      <c r="G102" s="33"/>
      <c r="H102" s="33"/>
      <c r="I102" s="33"/>
      <c r="J102" s="33"/>
    </row>
    <row r="103" spans="1:10" ht="16.5" customHeight="1">
      <c r="A103" s="3" t="s">
        <v>449</v>
      </c>
      <c r="B103" s="26" t="s">
        <v>391</v>
      </c>
      <c r="C103" s="3" t="s">
        <v>350</v>
      </c>
      <c r="D103" s="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</row>
    <row r="104" spans="1:10" ht="16.5" customHeight="1">
      <c r="A104" s="3" t="s">
        <v>450</v>
      </c>
      <c r="B104" s="26" t="s">
        <v>393</v>
      </c>
      <c r="C104" s="3" t="s">
        <v>350</v>
      </c>
      <c r="D104" s="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</row>
    <row r="105" spans="1:10" ht="94.5" customHeight="1">
      <c r="A105" s="3" t="s">
        <v>451</v>
      </c>
      <c r="B105" s="26" t="s">
        <v>452</v>
      </c>
      <c r="C105" s="3"/>
      <c r="D105" s="3"/>
      <c r="E105" s="33"/>
      <c r="F105" s="33"/>
      <c r="G105" s="33"/>
      <c r="H105" s="33"/>
      <c r="I105" s="33"/>
      <c r="J105" s="33"/>
    </row>
    <row r="106" spans="1:10" ht="16.5" customHeight="1">
      <c r="A106" s="3" t="s">
        <v>453</v>
      </c>
      <c r="B106" s="26" t="s">
        <v>391</v>
      </c>
      <c r="C106" s="3" t="s">
        <v>359</v>
      </c>
      <c r="D106" s="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</row>
    <row r="107" spans="1:10" ht="15.75" customHeight="1">
      <c r="A107" s="3" t="s">
        <v>454</v>
      </c>
      <c r="B107" s="26" t="s">
        <v>393</v>
      </c>
      <c r="C107" s="3" t="s">
        <v>359</v>
      </c>
      <c r="D107" s="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</row>
    <row r="108" spans="1:10" ht="93" customHeight="1">
      <c r="A108" s="3" t="s">
        <v>455</v>
      </c>
      <c r="B108" s="26" t="s">
        <v>456</v>
      </c>
      <c r="C108" s="3" t="s">
        <v>457</v>
      </c>
      <c r="D108" s="3">
        <v>0.25</v>
      </c>
      <c r="E108" s="33">
        <v>0.03</v>
      </c>
      <c r="F108" s="33">
        <v>0.03</v>
      </c>
      <c r="G108" s="33">
        <v>0.03</v>
      </c>
      <c r="H108" s="33">
        <v>0.03</v>
      </c>
      <c r="I108" s="33">
        <v>0.03</v>
      </c>
      <c r="J108" s="33">
        <v>0.03</v>
      </c>
    </row>
    <row r="109" spans="1:10" ht="65.25" customHeight="1">
      <c r="A109" s="3" t="s">
        <v>458</v>
      </c>
      <c r="B109" s="26" t="s">
        <v>459</v>
      </c>
      <c r="C109" s="3" t="s">
        <v>457</v>
      </c>
      <c r="D109" s="3">
        <v>0.08</v>
      </c>
      <c r="E109" s="33">
        <v>0.49</v>
      </c>
      <c r="F109" s="33">
        <v>0.49</v>
      </c>
      <c r="G109" s="33">
        <v>0.49</v>
      </c>
      <c r="H109" s="33">
        <v>0.49</v>
      </c>
      <c r="I109" s="33">
        <v>0.49</v>
      </c>
      <c r="J109" s="33">
        <v>0.49</v>
      </c>
    </row>
    <row r="110" spans="1:10" ht="94.5" customHeight="1">
      <c r="A110" s="31" t="s">
        <v>460</v>
      </c>
      <c r="B110" s="30" t="s">
        <v>461</v>
      </c>
      <c r="C110" s="31"/>
      <c r="D110" s="31"/>
      <c r="E110" s="61"/>
      <c r="F110" s="61"/>
      <c r="G110" s="61"/>
      <c r="H110" s="61"/>
      <c r="I110" s="61"/>
      <c r="J110" s="61"/>
    </row>
    <row r="111" spans="1:10" ht="17.25" customHeight="1">
      <c r="A111" s="3" t="s">
        <v>463</v>
      </c>
      <c r="B111" s="26" t="s">
        <v>391</v>
      </c>
      <c r="C111" s="3" t="s">
        <v>457</v>
      </c>
      <c r="D111" s="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</row>
    <row r="112" spans="1:10" ht="17.25" customHeight="1">
      <c r="A112" s="3" t="s">
        <v>464</v>
      </c>
      <c r="B112" s="26" t="s">
        <v>393</v>
      </c>
      <c r="C112" s="3" t="s">
        <v>457</v>
      </c>
      <c r="D112" s="3">
        <v>0.15</v>
      </c>
      <c r="E112" s="33">
        <v>-0.04</v>
      </c>
      <c r="F112" s="33">
        <v>-0.04</v>
      </c>
      <c r="G112" s="33">
        <v>-0.04</v>
      </c>
      <c r="H112" s="33">
        <v>-0.04</v>
      </c>
      <c r="I112" s="33">
        <v>-0.04</v>
      </c>
      <c r="J112" s="33">
        <v>-0.04</v>
      </c>
    </row>
    <row r="113" spans="1:10" ht="67.5" customHeight="1">
      <c r="A113" s="33" t="s">
        <v>465</v>
      </c>
      <c r="B113" s="26" t="s">
        <v>466</v>
      </c>
      <c r="C113" s="3"/>
      <c r="D113" s="3"/>
      <c r="E113" s="33"/>
      <c r="F113" s="33"/>
      <c r="G113" s="33"/>
      <c r="H113" s="33"/>
      <c r="I113" s="33"/>
      <c r="J113" s="33"/>
    </row>
    <row r="114" spans="1:10" ht="17.25" customHeight="1">
      <c r="A114" s="33" t="s">
        <v>467</v>
      </c>
      <c r="B114" s="26" t="s">
        <v>391</v>
      </c>
      <c r="C114" s="3" t="s">
        <v>457</v>
      </c>
      <c r="D114" s="3">
        <v>-0.01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</row>
    <row r="115" spans="1:10" ht="16.5" customHeight="1">
      <c r="A115" s="33" t="s">
        <v>468</v>
      </c>
      <c r="B115" s="26" t="s">
        <v>393</v>
      </c>
      <c r="C115" s="3" t="s">
        <v>457</v>
      </c>
      <c r="D115" s="3">
        <v>-0.01</v>
      </c>
      <c r="E115" s="33">
        <v>-0.34</v>
      </c>
      <c r="F115" s="33">
        <v>-0.34</v>
      </c>
      <c r="G115" s="33">
        <v>-0.34</v>
      </c>
      <c r="H115" s="33">
        <v>-0.34</v>
      </c>
      <c r="I115" s="33">
        <v>-0.34</v>
      </c>
      <c r="J115" s="33">
        <v>-0.34</v>
      </c>
    </row>
    <row r="116" spans="1:10" ht="93" customHeight="1">
      <c r="A116" s="33" t="s">
        <v>469</v>
      </c>
      <c r="B116" s="26" t="s">
        <v>470</v>
      </c>
      <c r="C116" s="3"/>
      <c r="D116" s="3"/>
      <c r="E116" s="33"/>
      <c r="F116" s="33"/>
      <c r="G116" s="33"/>
      <c r="H116" s="33"/>
      <c r="I116" s="33"/>
      <c r="J116" s="33"/>
    </row>
    <row r="117" spans="1:10" ht="15.75" customHeight="1">
      <c r="A117" s="33" t="s">
        <v>471</v>
      </c>
      <c r="B117" s="26" t="s">
        <v>391</v>
      </c>
      <c r="C117" s="3" t="s">
        <v>359</v>
      </c>
      <c r="D117" s="3">
        <v>0.32</v>
      </c>
      <c r="E117" s="33">
        <v>16.3</v>
      </c>
      <c r="F117" s="33">
        <v>16.3</v>
      </c>
      <c r="G117" s="33">
        <v>16.3</v>
      </c>
      <c r="H117" s="33">
        <v>16.3</v>
      </c>
      <c r="I117" s="33">
        <v>16.3</v>
      </c>
      <c r="J117" s="33">
        <v>16.3</v>
      </c>
    </row>
    <row r="118" spans="1:10" ht="15.75" customHeight="1">
      <c r="A118" s="33" t="s">
        <v>472</v>
      </c>
      <c r="B118" s="26" t="s">
        <v>393</v>
      </c>
      <c r="C118" s="3" t="s">
        <v>359</v>
      </c>
      <c r="D118" s="3">
        <v>0.8</v>
      </c>
      <c r="E118" s="33">
        <v>7</v>
      </c>
      <c r="F118" s="33">
        <v>7</v>
      </c>
      <c r="G118" s="33">
        <v>7</v>
      </c>
      <c r="H118" s="33">
        <v>7</v>
      </c>
      <c r="I118" s="33">
        <v>7</v>
      </c>
      <c r="J118" s="33">
        <v>7</v>
      </c>
    </row>
    <row r="119" spans="1:10" ht="95.25" customHeight="1">
      <c r="A119" s="33" t="s">
        <v>473</v>
      </c>
      <c r="B119" s="26" t="s">
        <v>474</v>
      </c>
      <c r="C119" s="3" t="s">
        <v>475</v>
      </c>
      <c r="D119" s="3">
        <v>5.6</v>
      </c>
      <c r="E119" s="33">
        <v>3.91</v>
      </c>
      <c r="F119" s="33">
        <v>3.91</v>
      </c>
      <c r="G119" s="33">
        <v>3.91</v>
      </c>
      <c r="H119" s="33">
        <v>3.91</v>
      </c>
      <c r="I119" s="33">
        <v>3.91</v>
      </c>
      <c r="J119" s="33">
        <v>3.91</v>
      </c>
    </row>
    <row r="120" spans="1:10" ht="66" customHeight="1">
      <c r="A120" s="33" t="s">
        <v>476</v>
      </c>
      <c r="B120" s="26" t="s">
        <v>477</v>
      </c>
      <c r="C120" s="3" t="s">
        <v>475</v>
      </c>
      <c r="D120" s="3">
        <v>5.75</v>
      </c>
      <c r="E120" s="33">
        <v>5.75</v>
      </c>
      <c r="F120" s="33">
        <v>5.75</v>
      </c>
      <c r="G120" s="33">
        <v>5.75</v>
      </c>
      <c r="H120" s="33">
        <v>5.75</v>
      </c>
      <c r="I120" s="33">
        <v>5.75</v>
      </c>
      <c r="J120" s="33">
        <v>5.75</v>
      </c>
    </row>
    <row r="121" spans="1:10" ht="90.75" customHeight="1">
      <c r="A121" s="33" t="s">
        <v>478</v>
      </c>
      <c r="B121" s="26" t="s">
        <v>479</v>
      </c>
      <c r="C121" s="3"/>
      <c r="D121" s="3"/>
      <c r="E121" s="33"/>
      <c r="F121" s="33"/>
      <c r="G121" s="33"/>
      <c r="H121" s="33"/>
      <c r="I121" s="33"/>
      <c r="J121" s="33"/>
    </row>
    <row r="122" spans="1:10" ht="15" customHeight="1">
      <c r="A122" s="33" t="s">
        <v>480</v>
      </c>
      <c r="B122" s="26" t="s">
        <v>391</v>
      </c>
      <c r="C122" s="3" t="s">
        <v>475</v>
      </c>
      <c r="D122" s="3">
        <v>5.6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</row>
    <row r="123" spans="1:10" ht="15" customHeight="1">
      <c r="A123" s="33" t="s">
        <v>481</v>
      </c>
      <c r="B123" s="26" t="s">
        <v>393</v>
      </c>
      <c r="C123" s="3" t="s">
        <v>475</v>
      </c>
      <c r="D123" s="3">
        <v>3.58</v>
      </c>
      <c r="E123" s="33">
        <v>-4.67</v>
      </c>
      <c r="F123" s="33">
        <v>-4.67</v>
      </c>
      <c r="G123" s="33">
        <v>-4.67</v>
      </c>
      <c r="H123" s="33">
        <v>-4.67</v>
      </c>
      <c r="I123" s="33">
        <v>-4.67</v>
      </c>
      <c r="J123" s="33">
        <v>-4.67</v>
      </c>
    </row>
    <row r="124" spans="1:10" ht="67.5" customHeight="1">
      <c r="A124" s="33" t="s">
        <v>482</v>
      </c>
      <c r="B124" s="26" t="s">
        <v>483</v>
      </c>
      <c r="C124" s="3"/>
      <c r="D124" s="3"/>
      <c r="E124" s="33"/>
      <c r="F124" s="33"/>
      <c r="G124" s="33"/>
      <c r="H124" s="33"/>
      <c r="I124" s="33"/>
      <c r="J124" s="33"/>
    </row>
    <row r="125" spans="1:10" ht="17.25" customHeight="1">
      <c r="A125" s="33" t="s">
        <v>484</v>
      </c>
      <c r="B125" s="26" t="s">
        <v>391</v>
      </c>
      <c r="C125" s="3" t="s">
        <v>475</v>
      </c>
      <c r="D125" s="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</row>
    <row r="126" spans="1:10" ht="17.25" customHeight="1">
      <c r="A126" s="33" t="s">
        <v>485</v>
      </c>
      <c r="B126" s="26" t="s">
        <v>393</v>
      </c>
      <c r="C126" s="3" t="s">
        <v>475</v>
      </c>
      <c r="D126" s="3">
        <v>0</v>
      </c>
      <c r="E126" s="33">
        <v>-9.93</v>
      </c>
      <c r="F126" s="33">
        <v>-9.93</v>
      </c>
      <c r="G126" s="33">
        <v>-9.93</v>
      </c>
      <c r="H126" s="33">
        <v>-9.93</v>
      </c>
      <c r="I126" s="33">
        <v>-9.93</v>
      </c>
      <c r="J126" s="33">
        <v>-9.93</v>
      </c>
    </row>
    <row r="127" spans="1:10" ht="91.5" customHeight="1">
      <c r="A127" s="33" t="s">
        <v>486</v>
      </c>
      <c r="B127" s="26" t="s">
        <v>487</v>
      </c>
      <c r="C127" s="3"/>
      <c r="D127" s="3"/>
      <c r="E127" s="33"/>
      <c r="F127" s="33"/>
      <c r="G127" s="33"/>
      <c r="H127" s="33"/>
      <c r="I127" s="33"/>
      <c r="J127" s="33"/>
    </row>
    <row r="128" spans="1:10" ht="15.75" customHeight="1">
      <c r="A128" s="33" t="s">
        <v>488</v>
      </c>
      <c r="B128" s="26" t="s">
        <v>391</v>
      </c>
      <c r="C128" s="3" t="s">
        <v>359</v>
      </c>
      <c r="D128" s="3">
        <v>0</v>
      </c>
      <c r="E128" s="33">
        <v>1.47</v>
      </c>
      <c r="F128" s="33">
        <v>1.47</v>
      </c>
      <c r="G128" s="33">
        <v>1.47</v>
      </c>
      <c r="H128" s="33">
        <v>1.47</v>
      </c>
      <c r="I128" s="33">
        <v>1.47</v>
      </c>
      <c r="J128" s="33">
        <v>1.47</v>
      </c>
    </row>
    <row r="129" spans="1:10" ht="16.5" customHeight="1">
      <c r="A129" s="33" t="s">
        <v>489</v>
      </c>
      <c r="B129" s="26" t="s">
        <v>393</v>
      </c>
      <c r="C129" s="3" t="s">
        <v>359</v>
      </c>
      <c r="D129" s="3">
        <v>0</v>
      </c>
      <c r="E129" s="33">
        <v>0.67</v>
      </c>
      <c r="F129" s="33">
        <v>0.67</v>
      </c>
      <c r="G129" s="33">
        <v>0.67</v>
      </c>
      <c r="H129" s="33">
        <v>0.67</v>
      </c>
      <c r="I129" s="33">
        <v>0.67</v>
      </c>
      <c r="J129" s="33">
        <v>0.67</v>
      </c>
    </row>
    <row r="130" spans="1:10" ht="93.75" customHeight="1">
      <c r="A130" s="33" t="s">
        <v>490</v>
      </c>
      <c r="B130" s="26" t="s">
        <v>491</v>
      </c>
      <c r="C130" s="3" t="s">
        <v>492</v>
      </c>
      <c r="D130" s="3">
        <v>0.05</v>
      </c>
      <c r="E130" s="33">
        <v>1</v>
      </c>
      <c r="F130" s="33">
        <v>1</v>
      </c>
      <c r="G130" s="33">
        <v>1</v>
      </c>
      <c r="H130" s="33">
        <v>1</v>
      </c>
      <c r="I130" s="33">
        <v>1</v>
      </c>
      <c r="J130" s="33">
        <v>1</v>
      </c>
    </row>
    <row r="131" spans="1:10" ht="69" customHeight="1">
      <c r="A131" s="33" t="s">
        <v>493</v>
      </c>
      <c r="B131" s="26" t="s">
        <v>494</v>
      </c>
      <c r="C131" s="3" t="s">
        <v>492</v>
      </c>
      <c r="D131" s="3">
        <v>0</v>
      </c>
      <c r="E131" s="33">
        <v>0.99</v>
      </c>
      <c r="F131" s="33">
        <v>0.99</v>
      </c>
      <c r="G131" s="33">
        <v>0.99</v>
      </c>
      <c r="H131" s="33">
        <v>0.99</v>
      </c>
      <c r="I131" s="33">
        <v>0.99</v>
      </c>
      <c r="J131" s="33">
        <v>0.99</v>
      </c>
    </row>
    <row r="132" spans="1:10" ht="105.75" customHeight="1">
      <c r="A132" s="33" t="s">
        <v>495</v>
      </c>
      <c r="B132" s="26" t="s">
        <v>496</v>
      </c>
      <c r="C132" s="3"/>
      <c r="D132" s="3"/>
      <c r="E132" s="33"/>
      <c r="F132" s="33"/>
      <c r="G132" s="33"/>
      <c r="H132" s="33"/>
      <c r="I132" s="33"/>
      <c r="J132" s="33"/>
    </row>
    <row r="133" spans="1:10" ht="25.5">
      <c r="A133" s="33" t="s">
        <v>497</v>
      </c>
      <c r="B133" s="26" t="s">
        <v>391</v>
      </c>
      <c r="C133" s="3" t="s">
        <v>492</v>
      </c>
      <c r="D133" s="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</row>
    <row r="134" spans="1:10" ht="24" customHeight="1">
      <c r="A134" s="33" t="s">
        <v>498</v>
      </c>
      <c r="B134" s="26" t="s">
        <v>393</v>
      </c>
      <c r="C134" s="3" t="s">
        <v>492</v>
      </c>
      <c r="D134" s="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</row>
    <row r="135" spans="1:10" ht="66.75" customHeight="1">
      <c r="A135" s="33" t="s">
        <v>499</v>
      </c>
      <c r="B135" s="26" t="s">
        <v>500</v>
      </c>
      <c r="C135" s="3"/>
      <c r="D135" s="3"/>
      <c r="E135" s="33"/>
      <c r="F135" s="33"/>
      <c r="G135" s="33"/>
      <c r="H135" s="33"/>
      <c r="I135" s="33"/>
      <c r="J135" s="33"/>
    </row>
    <row r="136" spans="1:10" ht="25.5" customHeight="1">
      <c r="A136" s="33" t="s">
        <v>501</v>
      </c>
      <c r="B136" s="26" t="s">
        <v>391</v>
      </c>
      <c r="C136" s="3" t="s">
        <v>492</v>
      </c>
      <c r="D136" s="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</row>
    <row r="137" spans="1:10" ht="27.75" customHeight="1">
      <c r="A137" s="33" t="s">
        <v>502</v>
      </c>
      <c r="B137" s="26" t="s">
        <v>393</v>
      </c>
      <c r="C137" s="3" t="s">
        <v>492</v>
      </c>
      <c r="D137" s="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</row>
    <row r="138" spans="1:10" ht="107.25" customHeight="1">
      <c r="A138" s="33" t="s">
        <v>503</v>
      </c>
      <c r="B138" s="26" t="s">
        <v>504</v>
      </c>
      <c r="C138" s="3"/>
      <c r="D138" s="3"/>
      <c r="E138" s="33"/>
      <c r="F138" s="33"/>
      <c r="G138" s="33"/>
      <c r="H138" s="33"/>
      <c r="I138" s="33"/>
      <c r="J138" s="33"/>
    </row>
    <row r="139" spans="1:10" ht="18" customHeight="1">
      <c r="A139" s="33" t="s">
        <v>505</v>
      </c>
      <c r="B139" s="26" t="s">
        <v>391</v>
      </c>
      <c r="C139" s="3" t="s">
        <v>359</v>
      </c>
      <c r="D139" s="3">
        <v>0</v>
      </c>
      <c r="E139" s="33">
        <v>0.99</v>
      </c>
      <c r="F139" s="33">
        <v>0.99</v>
      </c>
      <c r="G139" s="33">
        <v>0.99</v>
      </c>
      <c r="H139" s="33">
        <v>0.99</v>
      </c>
      <c r="I139" s="33">
        <v>0.99</v>
      </c>
      <c r="J139" s="33">
        <v>0.99</v>
      </c>
    </row>
    <row r="140" spans="1:10" ht="21" customHeight="1">
      <c r="A140" s="33" t="s">
        <v>506</v>
      </c>
      <c r="B140" s="26" t="s">
        <v>393</v>
      </c>
      <c r="C140" s="3" t="s">
        <v>359</v>
      </c>
      <c r="D140" s="3">
        <v>0</v>
      </c>
      <c r="E140" s="33">
        <v>0.99</v>
      </c>
      <c r="F140" s="33">
        <v>0.99</v>
      </c>
      <c r="G140" s="33">
        <v>0.99</v>
      </c>
      <c r="H140" s="33">
        <v>0.99</v>
      </c>
      <c r="I140" s="33">
        <v>0.99</v>
      </c>
      <c r="J140" s="33">
        <v>0.99</v>
      </c>
    </row>
    <row r="141" spans="1:10" ht="28.5" customHeight="1">
      <c r="A141" s="181" t="s">
        <v>608</v>
      </c>
      <c r="B141" s="181"/>
      <c r="C141" s="181"/>
      <c r="D141" s="181"/>
      <c r="E141" s="181"/>
      <c r="F141" s="181"/>
      <c r="G141" s="181"/>
      <c r="H141" s="181"/>
      <c r="I141" s="181"/>
      <c r="J141" s="181"/>
    </row>
    <row r="142" spans="1:10" ht="12.75">
      <c r="A142" s="182" t="s">
        <v>507</v>
      </c>
      <c r="B142" s="183" t="s">
        <v>508</v>
      </c>
      <c r="C142" s="33" t="s">
        <v>509</v>
      </c>
      <c r="D142" s="179">
        <v>0</v>
      </c>
      <c r="E142" s="184">
        <v>0</v>
      </c>
      <c r="F142" s="170">
        <v>0</v>
      </c>
      <c r="G142" s="170">
        <v>0</v>
      </c>
      <c r="H142" s="170">
        <v>0</v>
      </c>
      <c r="I142" s="170">
        <v>0</v>
      </c>
      <c r="J142" s="170">
        <v>0</v>
      </c>
    </row>
    <row r="143" spans="1:10" ht="32.25" customHeight="1">
      <c r="A143" s="182"/>
      <c r="B143" s="183"/>
      <c r="C143" s="33" t="s">
        <v>510</v>
      </c>
      <c r="D143" s="180"/>
      <c r="E143" s="185"/>
      <c r="F143" s="170"/>
      <c r="G143" s="170"/>
      <c r="H143" s="170"/>
      <c r="I143" s="170"/>
      <c r="J143" s="170"/>
    </row>
    <row r="144" spans="1:10" ht="12.75">
      <c r="A144" s="182" t="s">
        <v>511</v>
      </c>
      <c r="B144" s="183" t="s">
        <v>512</v>
      </c>
      <c r="C144" s="33" t="s">
        <v>509</v>
      </c>
      <c r="D144" s="179">
        <v>0.01</v>
      </c>
      <c r="E144" s="184">
        <v>-0.001</v>
      </c>
      <c r="F144" s="170">
        <v>-0.001</v>
      </c>
      <c r="G144" s="170">
        <v>-0.001</v>
      </c>
      <c r="H144" s="170">
        <v>-0.001</v>
      </c>
      <c r="I144" s="170">
        <v>-0.001</v>
      </c>
      <c r="J144" s="170">
        <v>-0.001</v>
      </c>
    </row>
    <row r="145" spans="1:10" ht="20.25" customHeight="1">
      <c r="A145" s="182"/>
      <c r="B145" s="183"/>
      <c r="C145" s="33" t="s">
        <v>513</v>
      </c>
      <c r="D145" s="180"/>
      <c r="E145" s="185"/>
      <c r="F145" s="170"/>
      <c r="G145" s="170"/>
      <c r="H145" s="170"/>
      <c r="I145" s="170"/>
      <c r="J145" s="170"/>
    </row>
    <row r="146" spans="1:10" ht="23.25" customHeight="1">
      <c r="A146" s="182" t="s">
        <v>514</v>
      </c>
      <c r="B146" s="183" t="s">
        <v>515</v>
      </c>
      <c r="C146" s="33" t="s">
        <v>516</v>
      </c>
      <c r="D146" s="179">
        <v>-87709</v>
      </c>
      <c r="E146" s="184">
        <v>-4340411.39</v>
      </c>
      <c r="F146" s="170">
        <v>-4123390.8</v>
      </c>
      <c r="G146" s="170">
        <v>-3917221.2</v>
      </c>
      <c r="H146" s="170">
        <v>-3721360.2</v>
      </c>
      <c r="I146" s="170">
        <v>-3535292.2</v>
      </c>
      <c r="J146" s="170">
        <v>-3358527.5</v>
      </c>
    </row>
    <row r="147" spans="1:10" ht="17.25" customHeight="1">
      <c r="A147" s="182"/>
      <c r="B147" s="183"/>
      <c r="C147" s="33" t="s">
        <v>510</v>
      </c>
      <c r="D147" s="180"/>
      <c r="E147" s="185"/>
      <c r="F147" s="170"/>
      <c r="G147" s="170"/>
      <c r="H147" s="170"/>
      <c r="I147" s="170"/>
      <c r="J147" s="170"/>
    </row>
    <row r="148" spans="1:10" ht="45" customHeight="1">
      <c r="A148" s="182" t="s">
        <v>517</v>
      </c>
      <c r="B148" s="183" t="s">
        <v>518</v>
      </c>
      <c r="C148" s="182" t="s">
        <v>519</v>
      </c>
      <c r="D148" s="179">
        <v>222564.02</v>
      </c>
      <c r="E148" s="184">
        <v>-811.94</v>
      </c>
      <c r="F148" s="170">
        <v>-807.88</v>
      </c>
      <c r="G148" s="170">
        <v>-803.84</v>
      </c>
      <c r="H148" s="170">
        <v>-799.82</v>
      </c>
      <c r="I148" s="170">
        <v>-795.83</v>
      </c>
      <c r="J148" s="170">
        <v>-791.85</v>
      </c>
    </row>
    <row r="149" spans="1:10" ht="14.25" customHeight="1" hidden="1">
      <c r="A149" s="182"/>
      <c r="B149" s="183"/>
      <c r="C149" s="182"/>
      <c r="D149" s="180"/>
      <c r="E149" s="185"/>
      <c r="F149" s="170"/>
      <c r="G149" s="170"/>
      <c r="H149" s="170"/>
      <c r="I149" s="170"/>
      <c r="J149" s="170"/>
    </row>
    <row r="150" spans="1:10" ht="21.75" customHeight="1">
      <c r="A150" s="182" t="s">
        <v>520</v>
      </c>
      <c r="B150" s="183" t="s">
        <v>521</v>
      </c>
      <c r="C150" s="33" t="s">
        <v>522</v>
      </c>
      <c r="D150" s="179">
        <v>846980</v>
      </c>
      <c r="E150" s="184">
        <v>-74874.69</v>
      </c>
      <c r="F150" s="170">
        <v>-74125.94</v>
      </c>
      <c r="G150" s="170">
        <v>-73384.69</v>
      </c>
      <c r="H150" s="170">
        <v>-72650.88</v>
      </c>
      <c r="I150" s="170">
        <v>-71924.28</v>
      </c>
      <c r="J150" s="170">
        <v>-71205.12</v>
      </c>
    </row>
    <row r="151" spans="1:10" ht="25.5" customHeight="1">
      <c r="A151" s="182"/>
      <c r="B151" s="183"/>
      <c r="C151" s="33" t="s">
        <v>523</v>
      </c>
      <c r="D151" s="180"/>
      <c r="E151" s="185"/>
      <c r="F151" s="170"/>
      <c r="G151" s="170"/>
      <c r="H151" s="170"/>
      <c r="I151" s="170"/>
      <c r="J151" s="170"/>
    </row>
    <row r="152" spans="1:10" ht="21" customHeight="1">
      <c r="A152" s="182" t="s">
        <v>524</v>
      </c>
      <c r="B152" s="183" t="s">
        <v>525</v>
      </c>
      <c r="C152" s="33" t="s">
        <v>522</v>
      </c>
      <c r="D152" s="179">
        <v>-29154977</v>
      </c>
      <c r="E152" s="184">
        <v>-10899</v>
      </c>
      <c r="F152" s="170">
        <v>-10790</v>
      </c>
      <c r="G152" s="170">
        <v>-10682</v>
      </c>
      <c r="H152" s="170">
        <v>-10575</v>
      </c>
      <c r="I152" s="170">
        <v>-10470</v>
      </c>
      <c r="J152" s="170">
        <v>-10365</v>
      </c>
    </row>
    <row r="153" spans="1:10" ht="29.25" customHeight="1">
      <c r="A153" s="182"/>
      <c r="B153" s="183"/>
      <c r="C153" s="33" t="s">
        <v>510</v>
      </c>
      <c r="D153" s="180"/>
      <c r="E153" s="185"/>
      <c r="F153" s="170"/>
      <c r="G153" s="170"/>
      <c r="H153" s="170"/>
      <c r="I153" s="170"/>
      <c r="J153" s="170"/>
    </row>
    <row r="154" spans="1:10" s="79" customFormat="1" ht="43.5" customHeight="1">
      <c r="A154" s="96"/>
      <c r="B154" s="97"/>
      <c r="C154" s="96"/>
      <c r="D154" s="96"/>
      <c r="E154" s="70"/>
      <c r="F154" s="70"/>
      <c r="G154" s="70"/>
      <c r="H154" s="70"/>
      <c r="I154" s="70"/>
      <c r="J154" s="70"/>
    </row>
    <row r="155" spans="1:10" ht="26.25" customHeight="1">
      <c r="A155" s="181" t="s">
        <v>526</v>
      </c>
      <c r="B155" s="181"/>
      <c r="C155" s="181"/>
      <c r="D155" s="181"/>
      <c r="E155" s="181"/>
      <c r="F155" s="181"/>
      <c r="G155" s="181"/>
      <c r="H155" s="181"/>
      <c r="I155" s="181"/>
      <c r="J155" s="181"/>
    </row>
    <row r="156" spans="1:10" ht="12.75">
      <c r="A156" s="170" t="s">
        <v>527</v>
      </c>
      <c r="B156" s="183" t="s">
        <v>528</v>
      </c>
      <c r="C156" s="182" t="s">
        <v>529</v>
      </c>
      <c r="D156" s="179">
        <v>0</v>
      </c>
      <c r="E156" s="179">
        <v>0</v>
      </c>
      <c r="F156" s="182">
        <v>0</v>
      </c>
      <c r="G156" s="182">
        <v>0</v>
      </c>
      <c r="H156" s="182">
        <v>0</v>
      </c>
      <c r="I156" s="182">
        <v>0</v>
      </c>
      <c r="J156" s="182">
        <v>0</v>
      </c>
    </row>
    <row r="157" spans="1:10" ht="91.5" customHeight="1">
      <c r="A157" s="170"/>
      <c r="B157" s="183"/>
      <c r="C157" s="182"/>
      <c r="D157" s="180"/>
      <c r="E157" s="180"/>
      <c r="F157" s="182"/>
      <c r="G157" s="182"/>
      <c r="H157" s="182"/>
      <c r="I157" s="182"/>
      <c r="J157" s="182"/>
    </row>
    <row r="158" spans="1:10" ht="120" customHeight="1">
      <c r="A158" s="33" t="s">
        <v>530</v>
      </c>
      <c r="B158" s="34" t="s">
        <v>531</v>
      </c>
      <c r="C158" s="33" t="s">
        <v>529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</row>
    <row r="159" spans="1:10" ht="31.5" customHeight="1">
      <c r="A159" s="163" t="s">
        <v>63</v>
      </c>
      <c r="B159" s="164"/>
      <c r="C159" s="164"/>
      <c r="D159" s="164"/>
      <c r="E159" s="164"/>
      <c r="F159" s="164"/>
      <c r="G159" s="164"/>
      <c r="H159" s="164"/>
      <c r="I159" s="164"/>
      <c r="J159" s="165"/>
    </row>
    <row r="160" spans="1:10" ht="55.5" customHeight="1">
      <c r="A160" s="3">
        <v>1</v>
      </c>
      <c r="B160" s="26" t="s">
        <v>64</v>
      </c>
      <c r="C160" s="3" t="s">
        <v>235</v>
      </c>
      <c r="D160" s="3">
        <v>100</v>
      </c>
      <c r="E160" s="3">
        <v>100</v>
      </c>
      <c r="F160" s="3">
        <v>100</v>
      </c>
      <c r="G160" s="3">
        <v>100</v>
      </c>
      <c r="H160" s="3">
        <v>100</v>
      </c>
      <c r="I160" s="3">
        <v>100</v>
      </c>
      <c r="J160" s="3">
        <v>100</v>
      </c>
    </row>
    <row r="161" spans="1:10" ht="54" customHeight="1">
      <c r="A161" s="3">
        <v>2</v>
      </c>
      <c r="B161" s="26" t="s">
        <v>65</v>
      </c>
      <c r="C161" s="3" t="s">
        <v>235</v>
      </c>
      <c r="D161" s="3">
        <v>100</v>
      </c>
      <c r="E161" s="3">
        <v>100</v>
      </c>
      <c r="F161" s="3">
        <v>100</v>
      </c>
      <c r="G161" s="3">
        <v>100</v>
      </c>
      <c r="H161" s="3">
        <v>100</v>
      </c>
      <c r="I161" s="3">
        <v>100</v>
      </c>
      <c r="J161" s="3">
        <v>100</v>
      </c>
    </row>
    <row r="162" spans="1:10" ht="53.25" customHeight="1">
      <c r="A162" s="3">
        <v>3</v>
      </c>
      <c r="B162" s="26" t="s">
        <v>66</v>
      </c>
      <c r="C162" s="3" t="s">
        <v>235</v>
      </c>
      <c r="D162" s="3">
        <v>100</v>
      </c>
      <c r="E162" s="3">
        <v>100</v>
      </c>
      <c r="F162" s="3">
        <v>100</v>
      </c>
      <c r="G162" s="3">
        <v>100</v>
      </c>
      <c r="H162" s="3">
        <v>100</v>
      </c>
      <c r="I162" s="3">
        <v>100</v>
      </c>
      <c r="J162" s="3">
        <v>100</v>
      </c>
    </row>
    <row r="163" spans="1:10" ht="21" customHeight="1">
      <c r="A163" s="163" t="s">
        <v>67</v>
      </c>
      <c r="B163" s="164"/>
      <c r="C163" s="164"/>
      <c r="D163" s="164"/>
      <c r="E163" s="164"/>
      <c r="F163" s="164"/>
      <c r="G163" s="164"/>
      <c r="H163" s="164"/>
      <c r="I163" s="164"/>
      <c r="J163" s="165"/>
    </row>
    <row r="164" spans="1:10" ht="55.5" customHeight="1">
      <c r="A164" s="3">
        <v>1</v>
      </c>
      <c r="B164" s="26" t="s">
        <v>68</v>
      </c>
      <c r="C164" s="3" t="s">
        <v>406</v>
      </c>
      <c r="D164" s="3">
        <v>1</v>
      </c>
      <c r="E164" s="3">
        <v>1</v>
      </c>
      <c r="F164" s="3">
        <v>1</v>
      </c>
      <c r="G164" s="3">
        <v>1</v>
      </c>
      <c r="H164" s="3">
        <v>1</v>
      </c>
      <c r="I164" s="3">
        <v>1</v>
      </c>
      <c r="J164" s="3">
        <v>1</v>
      </c>
    </row>
    <row r="165" spans="1:10" ht="53.25" customHeight="1">
      <c r="A165" s="3">
        <v>2</v>
      </c>
      <c r="B165" s="26" t="s">
        <v>69</v>
      </c>
      <c r="C165" s="3" t="s">
        <v>235</v>
      </c>
      <c r="D165" s="3">
        <v>100</v>
      </c>
      <c r="E165" s="3">
        <v>100</v>
      </c>
      <c r="F165" s="3">
        <v>100</v>
      </c>
      <c r="G165" s="3">
        <v>100</v>
      </c>
      <c r="H165" s="3">
        <v>100</v>
      </c>
      <c r="I165" s="3">
        <v>100</v>
      </c>
      <c r="J165" s="3">
        <v>100</v>
      </c>
    </row>
    <row r="166" spans="1:10" ht="58.5" customHeight="1">
      <c r="A166" s="3">
        <v>3</v>
      </c>
      <c r="B166" s="26" t="s">
        <v>70</v>
      </c>
      <c r="C166" s="3" t="s">
        <v>406</v>
      </c>
      <c r="D166" s="3">
        <v>3</v>
      </c>
      <c r="E166" s="3">
        <v>3</v>
      </c>
      <c r="F166" s="3">
        <v>3</v>
      </c>
      <c r="G166" s="3">
        <v>3</v>
      </c>
      <c r="H166" s="3">
        <v>3</v>
      </c>
      <c r="I166" s="3">
        <v>3</v>
      </c>
      <c r="J166" s="3">
        <v>3</v>
      </c>
    </row>
  </sheetData>
  <sheetProtection/>
  <mergeCells count="87">
    <mergeCell ref="G156:G157"/>
    <mergeCell ref="H156:H157"/>
    <mergeCell ref="F156:F157"/>
    <mergeCell ref="A152:A153"/>
    <mergeCell ref="B152:B153"/>
    <mergeCell ref="E152:E153"/>
    <mergeCell ref="F152:F153"/>
    <mergeCell ref="A148:A149"/>
    <mergeCell ref="A159:J159"/>
    <mergeCell ref="D156:D157"/>
    <mergeCell ref="A163:J163"/>
    <mergeCell ref="J152:J153"/>
    <mergeCell ref="A155:J155"/>
    <mergeCell ref="A156:A157"/>
    <mergeCell ref="B156:B157"/>
    <mergeCell ref="C156:C157"/>
    <mergeCell ref="E156:E157"/>
    <mergeCell ref="I156:I157"/>
    <mergeCell ref="J156:J157"/>
    <mergeCell ref="J148:J149"/>
    <mergeCell ref="A150:A151"/>
    <mergeCell ref="B150:B151"/>
    <mergeCell ref="E150:E151"/>
    <mergeCell ref="F150:F151"/>
    <mergeCell ref="G150:G151"/>
    <mergeCell ref="H150:H151"/>
    <mergeCell ref="I150:I151"/>
    <mergeCell ref="G152:G153"/>
    <mergeCell ref="B148:B149"/>
    <mergeCell ref="C148:C149"/>
    <mergeCell ref="E148:E149"/>
    <mergeCell ref="D152:D153"/>
    <mergeCell ref="D150:D151"/>
    <mergeCell ref="D148:D149"/>
    <mergeCell ref="F148:F149"/>
    <mergeCell ref="G148:G149"/>
    <mergeCell ref="H152:H153"/>
    <mergeCell ref="I152:I153"/>
    <mergeCell ref="J144:J145"/>
    <mergeCell ref="H146:H147"/>
    <mergeCell ref="I146:I147"/>
    <mergeCell ref="J146:J147"/>
    <mergeCell ref="J150:J151"/>
    <mergeCell ref="H148:H149"/>
    <mergeCell ref="I148:I149"/>
    <mergeCell ref="G146:G147"/>
    <mergeCell ref="D146:D147"/>
    <mergeCell ref="I144:I145"/>
    <mergeCell ref="G144:G145"/>
    <mergeCell ref="A146:A147"/>
    <mergeCell ref="B146:B147"/>
    <mergeCell ref="E146:E147"/>
    <mergeCell ref="F146:F147"/>
    <mergeCell ref="D144:D145"/>
    <mergeCell ref="H144:H145"/>
    <mergeCell ref="A144:A145"/>
    <mergeCell ref="B144:B145"/>
    <mergeCell ref="E144:E145"/>
    <mergeCell ref="F144:F145"/>
    <mergeCell ref="A141:J141"/>
    <mergeCell ref="A142:A143"/>
    <mergeCell ref="B142:B143"/>
    <mergeCell ref="E142:E143"/>
    <mergeCell ref="F142:F143"/>
    <mergeCell ref="G142:G143"/>
    <mergeCell ref="H142:H143"/>
    <mergeCell ref="I142:I143"/>
    <mergeCell ref="J142:J143"/>
    <mergeCell ref="D142:D143"/>
    <mergeCell ref="A33:J33"/>
    <mergeCell ref="A42:J42"/>
    <mergeCell ref="A51:J51"/>
    <mergeCell ref="A84:J84"/>
    <mergeCell ref="G1:J1"/>
    <mergeCell ref="I2:J2"/>
    <mergeCell ref="A3:J3"/>
    <mergeCell ref="A4:A5"/>
    <mergeCell ref="B4:B5"/>
    <mergeCell ref="C4:C5"/>
    <mergeCell ref="D4:J4"/>
    <mergeCell ref="A25:J25"/>
    <mergeCell ref="A32:J32"/>
    <mergeCell ref="A6:J6"/>
    <mergeCell ref="A7:J7"/>
    <mergeCell ref="A12:J12"/>
    <mergeCell ref="A14:J14"/>
    <mergeCell ref="A22:J22"/>
  </mergeCells>
  <printOptions/>
  <pageMargins left="0.7086614173228347" right="0.7086614173228347" top="0.7480314960629921" bottom="0.7480314960629921" header="0.31496062992125984" footer="0.31496062992125984"/>
  <pageSetup firstPageNumber="138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="110" zoomScaleNormal="110" zoomScaleSheetLayoutView="80" zoomScalePageLayoutView="75" workbookViewId="0" topLeftCell="A11">
      <selection activeCell="F13" sqref="F13"/>
    </sheetView>
  </sheetViews>
  <sheetFormatPr defaultColWidth="9.140625" defaultRowHeight="15"/>
  <cols>
    <col min="1" max="1" width="6.7109375" style="35" customWidth="1"/>
    <col min="2" max="2" width="20.140625" style="36" customWidth="1"/>
    <col min="3" max="3" width="27.7109375" style="36" customWidth="1"/>
    <col min="4" max="4" width="13.140625" style="37" customWidth="1"/>
    <col min="5" max="5" width="13.28125" style="37" customWidth="1"/>
    <col min="6" max="6" width="26.00390625" style="36" customWidth="1"/>
    <col min="7" max="7" width="23.57421875" style="36" customWidth="1"/>
    <col min="8" max="16384" width="9.140625" style="38" customWidth="1"/>
  </cols>
  <sheetData>
    <row r="1" spans="6:7" ht="12.75">
      <c r="F1" s="147" t="s">
        <v>237</v>
      </c>
      <c r="G1" s="147"/>
    </row>
    <row r="2" spans="1:7" ht="44.25" customHeight="1">
      <c r="A2" s="148" t="s">
        <v>238</v>
      </c>
      <c r="B2" s="148"/>
      <c r="C2" s="148"/>
      <c r="D2" s="148"/>
      <c r="E2" s="148"/>
      <c r="F2" s="148"/>
      <c r="G2" s="148"/>
    </row>
    <row r="3" spans="1:7" s="39" customFormat="1" ht="24" customHeight="1">
      <c r="A3" s="175" t="s">
        <v>228</v>
      </c>
      <c r="B3" s="175" t="s">
        <v>239</v>
      </c>
      <c r="C3" s="175" t="s">
        <v>240</v>
      </c>
      <c r="D3" s="149" t="s">
        <v>241</v>
      </c>
      <c r="E3" s="150"/>
      <c r="F3" s="175" t="s">
        <v>244</v>
      </c>
      <c r="G3" s="175" t="s">
        <v>245</v>
      </c>
    </row>
    <row r="4" spans="1:7" s="39" customFormat="1" ht="42" customHeight="1">
      <c r="A4" s="176"/>
      <c r="B4" s="176"/>
      <c r="C4" s="176"/>
      <c r="D4" s="25" t="s">
        <v>242</v>
      </c>
      <c r="E4" s="25" t="s">
        <v>243</v>
      </c>
      <c r="F4" s="176"/>
      <c r="G4" s="176"/>
    </row>
    <row r="5" spans="1:7" ht="25.5" customHeight="1">
      <c r="A5" s="163" t="s">
        <v>2</v>
      </c>
      <c r="B5" s="164"/>
      <c r="C5" s="164"/>
      <c r="D5" s="164"/>
      <c r="E5" s="164"/>
      <c r="F5" s="164"/>
      <c r="G5" s="165"/>
    </row>
    <row r="6" spans="1:7" ht="56.25" customHeight="1">
      <c r="A6" s="40"/>
      <c r="B6" s="26"/>
      <c r="C6" s="41" t="s">
        <v>271</v>
      </c>
      <c r="D6" s="26">
        <v>2014</v>
      </c>
      <c r="E6" s="26">
        <v>2018</v>
      </c>
      <c r="F6" s="42"/>
      <c r="G6" s="26"/>
    </row>
    <row r="7" spans="1:7" ht="30.75" customHeight="1">
      <c r="A7" s="43">
        <v>1</v>
      </c>
      <c r="B7" s="170" t="s">
        <v>177</v>
      </c>
      <c r="C7" s="171"/>
      <c r="D7" s="170"/>
      <c r="E7" s="170"/>
      <c r="F7" s="170"/>
      <c r="G7" s="170"/>
    </row>
    <row r="8" spans="1:7" ht="147.75" customHeight="1">
      <c r="A8" s="44" t="s">
        <v>278</v>
      </c>
      <c r="B8" s="26" t="s">
        <v>286</v>
      </c>
      <c r="C8" s="26" t="s">
        <v>271</v>
      </c>
      <c r="D8" s="26">
        <v>2014</v>
      </c>
      <c r="E8" s="26">
        <v>2018</v>
      </c>
      <c r="F8" s="26" t="s">
        <v>272</v>
      </c>
      <c r="G8" s="26" t="s">
        <v>273</v>
      </c>
    </row>
    <row r="9" spans="1:7" ht="144" customHeight="1">
      <c r="A9" s="44" t="s">
        <v>279</v>
      </c>
      <c r="B9" s="26" t="s">
        <v>82</v>
      </c>
      <c r="C9" s="26" t="s">
        <v>271</v>
      </c>
      <c r="D9" s="26">
        <v>2014</v>
      </c>
      <c r="E9" s="26">
        <v>2018</v>
      </c>
      <c r="F9" s="26" t="s">
        <v>272</v>
      </c>
      <c r="G9" s="26" t="s">
        <v>274</v>
      </c>
    </row>
    <row r="10" spans="1:7" ht="132" customHeight="1">
      <c r="A10" s="44" t="s">
        <v>280</v>
      </c>
      <c r="B10" s="26" t="s">
        <v>23</v>
      </c>
      <c r="C10" s="26" t="s">
        <v>271</v>
      </c>
      <c r="D10" s="26">
        <v>2014</v>
      </c>
      <c r="E10" s="26">
        <v>2018</v>
      </c>
      <c r="F10" s="26" t="s">
        <v>22</v>
      </c>
      <c r="G10" s="26" t="s">
        <v>24</v>
      </c>
    </row>
    <row r="11" spans="1:7" ht="132" customHeight="1">
      <c r="A11" s="44" t="s">
        <v>21</v>
      </c>
      <c r="B11" s="26" t="s">
        <v>275</v>
      </c>
      <c r="C11" s="26" t="s">
        <v>271</v>
      </c>
      <c r="D11" s="26">
        <v>2014</v>
      </c>
      <c r="E11" s="26">
        <v>2018</v>
      </c>
      <c r="F11" s="26" t="s">
        <v>276</v>
      </c>
      <c r="G11" s="26" t="s">
        <v>277</v>
      </c>
    </row>
    <row r="12" spans="1:7" ht="61.5" customHeight="1">
      <c r="A12" s="44" t="s">
        <v>218</v>
      </c>
      <c r="B12" s="29" t="s">
        <v>219</v>
      </c>
      <c r="C12" s="26" t="s">
        <v>271</v>
      </c>
      <c r="D12" s="26">
        <v>2014</v>
      </c>
      <c r="E12" s="26">
        <v>2018</v>
      </c>
      <c r="F12" s="26" t="s">
        <v>221</v>
      </c>
      <c r="G12" s="26" t="s">
        <v>273</v>
      </c>
    </row>
    <row r="13" spans="1:7" ht="122.25" customHeight="1">
      <c r="A13" s="44"/>
      <c r="B13" s="29" t="s">
        <v>220</v>
      </c>
      <c r="C13" s="26" t="s">
        <v>271</v>
      </c>
      <c r="D13" s="26">
        <v>2014</v>
      </c>
      <c r="E13" s="26">
        <v>2018</v>
      </c>
      <c r="F13" s="26" t="s">
        <v>22</v>
      </c>
      <c r="G13" s="26" t="s">
        <v>222</v>
      </c>
    </row>
    <row r="14" spans="1:7" ht="30" customHeight="1">
      <c r="A14" s="45" t="s">
        <v>141</v>
      </c>
      <c r="B14" s="163" t="s">
        <v>15</v>
      </c>
      <c r="C14" s="151"/>
      <c r="D14" s="164"/>
      <c r="E14" s="164"/>
      <c r="F14" s="164"/>
      <c r="G14" s="165"/>
    </row>
    <row r="15" spans="1:7" ht="120.75" customHeight="1">
      <c r="A15" s="45" t="s">
        <v>599</v>
      </c>
      <c r="B15" s="26" t="s">
        <v>302</v>
      </c>
      <c r="C15" s="26" t="s">
        <v>271</v>
      </c>
      <c r="D15" s="26">
        <v>2014</v>
      </c>
      <c r="E15" s="26">
        <v>2018</v>
      </c>
      <c r="F15" s="26" t="s">
        <v>552</v>
      </c>
      <c r="G15" s="26" t="s">
        <v>303</v>
      </c>
    </row>
    <row r="16" spans="1:7" s="82" customFormat="1" ht="33.75" customHeight="1" hidden="1">
      <c r="A16" s="81"/>
      <c r="B16" s="67"/>
      <c r="C16" s="67"/>
      <c r="D16" s="67"/>
      <c r="E16" s="67"/>
      <c r="F16" s="67"/>
      <c r="G16" s="67"/>
    </row>
    <row r="17" spans="1:7" ht="41.25" customHeight="1">
      <c r="A17" s="43">
        <v>3</v>
      </c>
      <c r="B17" s="186" t="s">
        <v>297</v>
      </c>
      <c r="C17" s="187"/>
      <c r="D17" s="145"/>
      <c r="E17" s="145"/>
      <c r="F17" s="145"/>
      <c r="G17" s="146"/>
    </row>
    <row r="18" spans="1:7" ht="184.5" customHeight="1">
      <c r="A18" s="45" t="s">
        <v>600</v>
      </c>
      <c r="B18" s="26" t="s">
        <v>87</v>
      </c>
      <c r="C18" s="26" t="s">
        <v>271</v>
      </c>
      <c r="D18" s="26">
        <v>2014</v>
      </c>
      <c r="E18" s="26">
        <v>2018</v>
      </c>
      <c r="F18" s="26" t="s">
        <v>553</v>
      </c>
      <c r="G18" s="26" t="s">
        <v>301</v>
      </c>
    </row>
    <row r="19" spans="1:7" ht="227.25" customHeight="1">
      <c r="A19" s="45" t="s">
        <v>142</v>
      </c>
      <c r="B19" s="26" t="s">
        <v>88</v>
      </c>
      <c r="C19" s="26" t="s">
        <v>271</v>
      </c>
      <c r="D19" s="26">
        <v>2014</v>
      </c>
      <c r="E19" s="26">
        <v>2018</v>
      </c>
      <c r="F19" s="26" t="s">
        <v>191</v>
      </c>
      <c r="G19" s="26" t="s">
        <v>139</v>
      </c>
    </row>
    <row r="20" spans="1:7" ht="148.5" customHeight="1">
      <c r="A20" s="45" t="s">
        <v>143</v>
      </c>
      <c r="B20" s="26" t="s">
        <v>89</v>
      </c>
      <c r="C20" s="26" t="s">
        <v>271</v>
      </c>
      <c r="D20" s="26">
        <v>2014</v>
      </c>
      <c r="E20" s="26">
        <v>2014</v>
      </c>
      <c r="F20" s="26" t="s">
        <v>138</v>
      </c>
      <c r="G20" s="26" t="s">
        <v>140</v>
      </c>
    </row>
    <row r="21" spans="1:7" ht="199.5" customHeight="1">
      <c r="A21" s="45" t="s">
        <v>144</v>
      </c>
      <c r="B21" s="26" t="s">
        <v>28</v>
      </c>
      <c r="C21" s="26" t="s">
        <v>271</v>
      </c>
      <c r="D21" s="26">
        <v>2014</v>
      </c>
      <c r="E21" s="26">
        <v>2018</v>
      </c>
      <c r="F21" s="26" t="s">
        <v>178</v>
      </c>
      <c r="G21" s="26" t="s">
        <v>137</v>
      </c>
    </row>
    <row r="22" spans="1:7" ht="120.75" customHeight="1">
      <c r="A22" s="45" t="s">
        <v>145</v>
      </c>
      <c r="B22" s="26" t="s">
        <v>299</v>
      </c>
      <c r="C22" s="26" t="s">
        <v>271</v>
      </c>
      <c r="D22" s="26">
        <v>2014</v>
      </c>
      <c r="E22" s="26">
        <v>2018</v>
      </c>
      <c r="F22" s="26" t="s">
        <v>304</v>
      </c>
      <c r="G22" s="26" t="s">
        <v>305</v>
      </c>
    </row>
    <row r="23" spans="1:7" ht="146.25" customHeight="1">
      <c r="A23" s="45" t="s">
        <v>146</v>
      </c>
      <c r="B23" s="26" t="s">
        <v>169</v>
      </c>
      <c r="C23" s="26" t="s">
        <v>271</v>
      </c>
      <c r="D23" s="26">
        <v>2014</v>
      </c>
      <c r="E23" s="26">
        <v>2018</v>
      </c>
      <c r="F23" s="26" t="s">
        <v>192</v>
      </c>
      <c r="G23" s="26" t="s">
        <v>307</v>
      </c>
    </row>
    <row r="24" spans="1:7" ht="47.25" customHeight="1">
      <c r="A24" s="43">
        <v>4</v>
      </c>
      <c r="B24" s="186" t="s">
        <v>190</v>
      </c>
      <c r="C24" s="145"/>
      <c r="D24" s="145"/>
      <c r="E24" s="145"/>
      <c r="F24" s="145"/>
      <c r="G24" s="146"/>
    </row>
    <row r="25" spans="1:7" ht="160.5" customHeight="1">
      <c r="A25" s="45" t="s">
        <v>601</v>
      </c>
      <c r="B25" s="26" t="s">
        <v>207</v>
      </c>
      <c r="C25" s="26" t="s">
        <v>271</v>
      </c>
      <c r="D25" s="26">
        <v>2014</v>
      </c>
      <c r="E25" s="26">
        <v>2017</v>
      </c>
      <c r="F25" s="26" t="s">
        <v>554</v>
      </c>
      <c r="G25" s="26" t="s">
        <v>295</v>
      </c>
    </row>
    <row r="26" spans="1:7" s="82" customFormat="1" ht="126" customHeight="1">
      <c r="A26" s="81"/>
      <c r="B26" s="67"/>
      <c r="C26" s="67"/>
      <c r="D26" s="67"/>
      <c r="E26" s="67"/>
      <c r="F26" s="67"/>
      <c r="G26" s="67"/>
    </row>
    <row r="27" spans="1:7" ht="34.5" customHeight="1">
      <c r="A27" s="43">
        <v>5</v>
      </c>
      <c r="B27" s="186" t="s">
        <v>153</v>
      </c>
      <c r="C27" s="187"/>
      <c r="D27" s="145"/>
      <c r="E27" s="145"/>
      <c r="F27" s="145"/>
      <c r="G27" s="146"/>
    </row>
    <row r="28" spans="1:7" ht="174" customHeight="1">
      <c r="A28" s="44" t="s">
        <v>602</v>
      </c>
      <c r="B28" s="26" t="s">
        <v>564</v>
      </c>
      <c r="C28" s="26" t="s">
        <v>30</v>
      </c>
      <c r="D28" s="26">
        <v>2014</v>
      </c>
      <c r="E28" s="26">
        <v>2016</v>
      </c>
      <c r="F28" s="26" t="s">
        <v>31</v>
      </c>
      <c r="G28" s="10" t="s">
        <v>193</v>
      </c>
    </row>
    <row r="29" spans="1:7" ht="226.5" customHeight="1">
      <c r="A29" s="44" t="s">
        <v>603</v>
      </c>
      <c r="B29" s="26" t="s">
        <v>565</v>
      </c>
      <c r="C29" s="26" t="s">
        <v>32</v>
      </c>
      <c r="D29" s="26">
        <v>2014</v>
      </c>
      <c r="E29" s="26">
        <v>2016</v>
      </c>
      <c r="F29" s="26" t="s">
        <v>566</v>
      </c>
      <c r="G29" s="10" t="s">
        <v>33</v>
      </c>
    </row>
    <row r="30" spans="1:7" ht="119.25" customHeight="1">
      <c r="A30" s="44" t="s">
        <v>604</v>
      </c>
      <c r="B30" s="26" t="s">
        <v>34</v>
      </c>
      <c r="C30" s="26" t="s">
        <v>567</v>
      </c>
      <c r="D30" s="26">
        <v>2014</v>
      </c>
      <c r="E30" s="26">
        <v>2016</v>
      </c>
      <c r="F30" s="26" t="s">
        <v>568</v>
      </c>
      <c r="G30" s="10" t="s">
        <v>35</v>
      </c>
    </row>
    <row r="31" spans="1:7" s="36" customFormat="1" ht="94.5" customHeight="1">
      <c r="A31" s="44" t="s">
        <v>605</v>
      </c>
      <c r="B31" s="26" t="s">
        <v>569</v>
      </c>
      <c r="C31" s="26" t="s">
        <v>570</v>
      </c>
      <c r="D31" s="26">
        <v>2014</v>
      </c>
      <c r="E31" s="26">
        <v>2016</v>
      </c>
      <c r="F31" s="26" t="s">
        <v>36</v>
      </c>
      <c r="G31" s="10" t="s">
        <v>37</v>
      </c>
    </row>
    <row r="32" spans="1:7" s="36" customFormat="1" ht="187.5" customHeight="1">
      <c r="A32" s="44" t="s">
        <v>606</v>
      </c>
      <c r="B32" s="26" t="s">
        <v>571</v>
      </c>
      <c r="C32" s="26" t="s">
        <v>572</v>
      </c>
      <c r="D32" s="26">
        <v>2014</v>
      </c>
      <c r="E32" s="26">
        <v>2016</v>
      </c>
      <c r="F32" s="26" t="s">
        <v>38</v>
      </c>
      <c r="G32" s="10" t="s">
        <v>39</v>
      </c>
    </row>
    <row r="33" spans="1:7" s="36" customFormat="1" ht="132" customHeight="1">
      <c r="A33" s="44" t="s">
        <v>607</v>
      </c>
      <c r="B33" s="26" t="s">
        <v>573</v>
      </c>
      <c r="C33" s="26" t="s">
        <v>40</v>
      </c>
      <c r="D33" s="26">
        <v>2014</v>
      </c>
      <c r="E33" s="26">
        <v>2016</v>
      </c>
      <c r="F33" s="26" t="s">
        <v>38</v>
      </c>
      <c r="G33" s="10" t="s">
        <v>39</v>
      </c>
    </row>
    <row r="34" spans="1:7" s="36" customFormat="1" ht="92.25" customHeight="1">
      <c r="A34" s="44" t="s">
        <v>147</v>
      </c>
      <c r="B34" s="26" t="s">
        <v>574</v>
      </c>
      <c r="C34" s="26" t="s">
        <v>41</v>
      </c>
      <c r="D34" s="26">
        <v>2014</v>
      </c>
      <c r="E34" s="26">
        <v>2016</v>
      </c>
      <c r="F34" s="26" t="s">
        <v>38</v>
      </c>
      <c r="G34" s="10" t="s">
        <v>39</v>
      </c>
    </row>
    <row r="35" spans="1:7" s="36" customFormat="1" ht="143.25" customHeight="1">
      <c r="A35" s="44" t="s">
        <v>148</v>
      </c>
      <c r="B35" s="26" t="s">
        <v>575</v>
      </c>
      <c r="C35" s="26" t="s">
        <v>42</v>
      </c>
      <c r="D35" s="26">
        <v>2014</v>
      </c>
      <c r="E35" s="26">
        <v>2016</v>
      </c>
      <c r="F35" s="26" t="s">
        <v>43</v>
      </c>
      <c r="G35" s="10" t="s">
        <v>35</v>
      </c>
    </row>
    <row r="36" spans="1:7" s="36" customFormat="1" ht="69" customHeight="1">
      <c r="A36" s="44" t="s">
        <v>149</v>
      </c>
      <c r="B36" s="26" t="s">
        <v>576</v>
      </c>
      <c r="C36" s="26" t="s">
        <v>577</v>
      </c>
      <c r="D36" s="26">
        <v>2014</v>
      </c>
      <c r="E36" s="26">
        <v>2016</v>
      </c>
      <c r="F36" s="26" t="s">
        <v>44</v>
      </c>
      <c r="G36" s="10"/>
    </row>
    <row r="37" spans="1:7" s="36" customFormat="1" ht="104.25" customHeight="1">
      <c r="A37" s="44" t="s">
        <v>150</v>
      </c>
      <c r="B37" s="26" t="s">
        <v>578</v>
      </c>
      <c r="C37" s="26" t="s">
        <v>579</v>
      </c>
      <c r="D37" s="26">
        <v>2014</v>
      </c>
      <c r="E37" s="26">
        <v>2016</v>
      </c>
      <c r="F37" s="26" t="s">
        <v>582</v>
      </c>
      <c r="G37" s="10"/>
    </row>
    <row r="38" spans="1:7" s="36" customFormat="1" ht="94.5" customHeight="1">
      <c r="A38" s="44" t="s">
        <v>151</v>
      </c>
      <c r="B38" s="26" t="s">
        <v>580</v>
      </c>
      <c r="C38" s="26" t="s">
        <v>581</v>
      </c>
      <c r="D38" s="26">
        <v>2014</v>
      </c>
      <c r="E38" s="26">
        <v>2016</v>
      </c>
      <c r="F38" s="26" t="s">
        <v>582</v>
      </c>
      <c r="G38" s="10"/>
    </row>
    <row r="39" spans="1:7" s="36" customFormat="1" ht="106.5" customHeight="1">
      <c r="A39" s="80" t="s">
        <v>152</v>
      </c>
      <c r="B39" s="16" t="s">
        <v>583</v>
      </c>
      <c r="C39" s="16" t="s">
        <v>584</v>
      </c>
      <c r="D39" s="16">
        <v>2014</v>
      </c>
      <c r="E39" s="16">
        <v>2016</v>
      </c>
      <c r="F39" s="16" t="s">
        <v>585</v>
      </c>
      <c r="G39" s="46"/>
    </row>
    <row r="40" spans="1:7" s="36" customFormat="1" ht="147.75" customHeight="1">
      <c r="A40" s="44" t="s">
        <v>170</v>
      </c>
      <c r="B40" s="26" t="s">
        <v>586</v>
      </c>
      <c r="C40" s="26" t="s">
        <v>45</v>
      </c>
      <c r="D40" s="26">
        <v>2014</v>
      </c>
      <c r="E40" s="26">
        <v>2016</v>
      </c>
      <c r="F40" s="26" t="s">
        <v>587</v>
      </c>
      <c r="G40" s="10" t="s">
        <v>39</v>
      </c>
    </row>
    <row r="41" spans="1:7" s="36" customFormat="1" ht="92.25" customHeight="1">
      <c r="A41" s="80" t="s">
        <v>171</v>
      </c>
      <c r="B41" s="16" t="s">
        <v>588</v>
      </c>
      <c r="C41" s="16" t="s">
        <v>41</v>
      </c>
      <c r="D41" s="16">
        <v>2014</v>
      </c>
      <c r="E41" s="16">
        <v>2016</v>
      </c>
      <c r="F41" s="16" t="s">
        <v>46</v>
      </c>
      <c r="G41" s="46" t="s">
        <v>37</v>
      </c>
    </row>
    <row r="42" spans="1:7" s="39" customFormat="1" ht="27" customHeight="1">
      <c r="A42" s="43">
        <v>6</v>
      </c>
      <c r="B42" s="186" t="s">
        <v>194</v>
      </c>
      <c r="C42" s="145"/>
      <c r="D42" s="145"/>
      <c r="E42" s="145"/>
      <c r="F42" s="145"/>
      <c r="G42" s="146"/>
    </row>
    <row r="43" spans="1:7" s="36" customFormat="1" ht="290.25" customHeight="1">
      <c r="A43" s="45" t="s">
        <v>9</v>
      </c>
      <c r="B43" s="26" t="s">
        <v>533</v>
      </c>
      <c r="C43" s="26" t="s">
        <v>534</v>
      </c>
      <c r="D43" s="26">
        <v>2014</v>
      </c>
      <c r="E43" s="26">
        <v>2018</v>
      </c>
      <c r="F43" s="26" t="s">
        <v>550</v>
      </c>
      <c r="G43" s="26" t="s">
        <v>535</v>
      </c>
    </row>
    <row r="44" spans="1:7" s="36" customFormat="1" ht="291" customHeight="1">
      <c r="A44" s="45" t="s">
        <v>10</v>
      </c>
      <c r="B44" s="26" t="s">
        <v>536</v>
      </c>
      <c r="C44" s="26" t="s">
        <v>534</v>
      </c>
      <c r="D44" s="26">
        <v>2014</v>
      </c>
      <c r="E44" s="26">
        <v>2018</v>
      </c>
      <c r="F44" s="26" t="s">
        <v>537</v>
      </c>
      <c r="G44" s="26" t="s">
        <v>538</v>
      </c>
    </row>
    <row r="45" spans="1:7" s="36" customFormat="1" ht="278.25" customHeight="1">
      <c r="A45" s="45" t="s">
        <v>11</v>
      </c>
      <c r="B45" s="42" t="s">
        <v>539</v>
      </c>
      <c r="C45" s="26" t="s">
        <v>534</v>
      </c>
      <c r="D45" s="26">
        <v>2014</v>
      </c>
      <c r="E45" s="26">
        <v>2018</v>
      </c>
      <c r="F45" s="26" t="s">
        <v>540</v>
      </c>
      <c r="G45" s="26" t="s">
        <v>541</v>
      </c>
    </row>
    <row r="46" spans="1:7" s="47" customFormat="1" ht="294" customHeight="1">
      <c r="A46" s="45" t="s">
        <v>12</v>
      </c>
      <c r="B46" s="26" t="s">
        <v>542</v>
      </c>
      <c r="C46" s="26" t="s">
        <v>534</v>
      </c>
      <c r="D46" s="26">
        <v>2014</v>
      </c>
      <c r="E46" s="26">
        <v>2018</v>
      </c>
      <c r="F46" s="26" t="s">
        <v>543</v>
      </c>
      <c r="G46" s="26" t="s">
        <v>544</v>
      </c>
    </row>
    <row r="47" spans="1:7" ht="289.5" customHeight="1">
      <c r="A47" s="45" t="s">
        <v>13</v>
      </c>
      <c r="B47" s="26" t="s">
        <v>545</v>
      </c>
      <c r="C47" s="26" t="s">
        <v>534</v>
      </c>
      <c r="D47" s="26">
        <v>2014</v>
      </c>
      <c r="E47" s="26">
        <v>2018</v>
      </c>
      <c r="F47" s="26" t="s">
        <v>546</v>
      </c>
      <c r="G47" s="26" t="s">
        <v>547</v>
      </c>
    </row>
    <row r="48" spans="1:7" s="47" customFormat="1" ht="278.25" customHeight="1">
      <c r="A48" s="45" t="s">
        <v>14</v>
      </c>
      <c r="B48" s="42" t="s">
        <v>548</v>
      </c>
      <c r="C48" s="26" t="s">
        <v>534</v>
      </c>
      <c r="D48" s="26">
        <v>2014</v>
      </c>
      <c r="E48" s="26">
        <v>2018</v>
      </c>
      <c r="F48" s="26" t="s">
        <v>551</v>
      </c>
      <c r="G48" s="26" t="s">
        <v>549</v>
      </c>
    </row>
    <row r="49" spans="1:7" ht="27.75" customHeight="1">
      <c r="A49" s="44">
        <v>7</v>
      </c>
      <c r="B49" s="163" t="s">
        <v>63</v>
      </c>
      <c r="C49" s="151"/>
      <c r="D49" s="164"/>
      <c r="E49" s="164"/>
      <c r="F49" s="164"/>
      <c r="G49" s="165"/>
    </row>
    <row r="50" spans="1:7" s="36" customFormat="1" ht="113.25" customHeight="1">
      <c r="A50" s="152" t="s">
        <v>74</v>
      </c>
      <c r="B50" s="153" t="s">
        <v>71</v>
      </c>
      <c r="C50" s="153" t="s">
        <v>271</v>
      </c>
      <c r="D50" s="171">
        <v>2014</v>
      </c>
      <c r="E50" s="171">
        <v>2018</v>
      </c>
      <c r="F50" s="153" t="s">
        <v>72</v>
      </c>
      <c r="G50" s="153" t="s">
        <v>73</v>
      </c>
    </row>
    <row r="51" spans="1:7" ht="13.5" customHeight="1">
      <c r="A51" s="152"/>
      <c r="B51" s="154"/>
      <c r="C51" s="154"/>
      <c r="D51" s="171"/>
      <c r="E51" s="171"/>
      <c r="F51" s="154"/>
      <c r="G51" s="154"/>
    </row>
    <row r="52" spans="1:7" s="82" customFormat="1" ht="60" customHeight="1">
      <c r="A52" s="81"/>
      <c r="B52" s="67"/>
      <c r="C52" s="67"/>
      <c r="D52" s="67"/>
      <c r="E52" s="67"/>
      <c r="F52" s="67"/>
      <c r="G52" s="67"/>
    </row>
    <row r="53" spans="1:7" ht="21" customHeight="1">
      <c r="A53" s="3">
        <v>8</v>
      </c>
      <c r="B53" s="170" t="s">
        <v>67</v>
      </c>
      <c r="C53" s="171"/>
      <c r="D53" s="170"/>
      <c r="E53" s="170"/>
      <c r="F53" s="170"/>
      <c r="G53" s="170"/>
    </row>
    <row r="54" spans="1:7" ht="111.75" customHeight="1">
      <c r="A54" s="45" t="s">
        <v>78</v>
      </c>
      <c r="B54" s="26" t="s">
        <v>75</v>
      </c>
      <c r="C54" s="26" t="s">
        <v>271</v>
      </c>
      <c r="D54" s="26">
        <v>2014</v>
      </c>
      <c r="E54" s="26">
        <v>2018</v>
      </c>
      <c r="F54" s="26" t="s">
        <v>76</v>
      </c>
      <c r="G54" s="26" t="s">
        <v>77</v>
      </c>
    </row>
    <row r="55" spans="3:7" ht="12.75">
      <c r="C55" s="37"/>
      <c r="D55" s="38"/>
      <c r="E55" s="38"/>
      <c r="F55" s="38"/>
      <c r="G55" s="38"/>
    </row>
    <row r="56" spans="3:7" ht="12.75">
      <c r="C56" s="37"/>
      <c r="D56" s="38"/>
      <c r="E56" s="38"/>
      <c r="F56" s="38"/>
      <c r="G56" s="38"/>
    </row>
    <row r="57" spans="1:7" ht="12.75">
      <c r="A57" s="70"/>
      <c r="C57" s="37"/>
      <c r="D57" s="38"/>
      <c r="E57" s="38"/>
      <c r="F57" s="38"/>
      <c r="G57" s="38"/>
    </row>
    <row r="58" spans="1:7" ht="12.75">
      <c r="A58" s="70"/>
      <c r="C58" s="37"/>
      <c r="D58" s="38"/>
      <c r="E58" s="38"/>
      <c r="F58" s="38"/>
      <c r="G58" s="38"/>
    </row>
    <row r="59" spans="1:7" ht="12.75">
      <c r="A59" s="70"/>
      <c r="C59" s="37"/>
      <c r="D59" s="38"/>
      <c r="E59" s="38"/>
      <c r="F59" s="38"/>
      <c r="G59" s="38"/>
    </row>
    <row r="60" spans="1:7" ht="12.75">
      <c r="A60" s="70"/>
      <c r="C60" s="37"/>
      <c r="D60" s="38"/>
      <c r="E60" s="38"/>
      <c r="F60" s="38"/>
      <c r="G60" s="38"/>
    </row>
    <row r="61" spans="1:7" ht="12.75">
      <c r="A61" s="70"/>
      <c r="C61" s="37"/>
      <c r="D61" s="38"/>
      <c r="E61" s="38"/>
      <c r="F61" s="38"/>
      <c r="G61" s="38"/>
    </row>
    <row r="62" spans="1:7" ht="12.75">
      <c r="A62" s="70"/>
      <c r="C62" s="37"/>
      <c r="D62" s="38"/>
      <c r="E62" s="38"/>
      <c r="F62" s="38"/>
      <c r="G62" s="38"/>
    </row>
    <row r="63" spans="3:7" ht="12.75">
      <c r="C63" s="37"/>
      <c r="D63" s="38"/>
      <c r="E63" s="38"/>
      <c r="F63" s="38"/>
      <c r="G63" s="38"/>
    </row>
    <row r="64" spans="3:7" ht="12.75">
      <c r="C64" s="37"/>
      <c r="D64" s="38"/>
      <c r="E64" s="38"/>
      <c r="F64" s="38"/>
      <c r="G64" s="38"/>
    </row>
    <row r="65" spans="3:7" ht="12.75">
      <c r="C65" s="37"/>
      <c r="D65" s="38"/>
      <c r="E65" s="38"/>
      <c r="F65" s="38"/>
      <c r="G65" s="38"/>
    </row>
    <row r="66" spans="3:7" ht="12.75">
      <c r="C66" s="37"/>
      <c r="D66" s="38"/>
      <c r="E66" s="38"/>
      <c r="F66" s="38"/>
      <c r="G66" s="38"/>
    </row>
    <row r="67" spans="3:7" ht="12.75">
      <c r="C67" s="37"/>
      <c r="D67" s="38"/>
      <c r="E67" s="38"/>
      <c r="F67" s="38"/>
      <c r="G67" s="38"/>
    </row>
    <row r="68" spans="3:7" ht="12.75">
      <c r="C68" s="37"/>
      <c r="D68" s="38"/>
      <c r="E68" s="38"/>
      <c r="F68" s="38"/>
      <c r="G68" s="38"/>
    </row>
    <row r="69" spans="3:7" ht="12.75">
      <c r="C69" s="37"/>
      <c r="D69" s="38"/>
      <c r="E69" s="38"/>
      <c r="F69" s="38"/>
      <c r="G69" s="38"/>
    </row>
    <row r="70" spans="3:7" ht="12.75">
      <c r="C70" s="37"/>
      <c r="D70" s="38"/>
      <c r="E70" s="38"/>
      <c r="F70" s="38"/>
      <c r="G70" s="38"/>
    </row>
    <row r="71" spans="1:7" ht="12.75">
      <c r="A71" s="38"/>
      <c r="B71" s="38"/>
      <c r="C71" s="37"/>
      <c r="D71" s="38"/>
      <c r="E71" s="38"/>
      <c r="F71" s="38"/>
      <c r="G71" s="38"/>
    </row>
    <row r="72" spans="1:7" ht="12.75">
      <c r="A72" s="38"/>
      <c r="B72" s="38"/>
      <c r="C72" s="37"/>
      <c r="D72" s="38"/>
      <c r="E72" s="38"/>
      <c r="F72" s="38"/>
      <c r="G72" s="38"/>
    </row>
    <row r="73" spans="1:7" ht="12.75">
      <c r="A73" s="38"/>
      <c r="B73" s="38"/>
      <c r="C73" s="37"/>
      <c r="D73" s="38"/>
      <c r="E73" s="38"/>
      <c r="F73" s="38"/>
      <c r="G73" s="38"/>
    </row>
    <row r="74" spans="1:7" ht="12.75">
      <c r="A74" s="38"/>
      <c r="B74" s="38"/>
      <c r="C74" s="37"/>
      <c r="D74" s="38"/>
      <c r="E74" s="38"/>
      <c r="F74" s="38"/>
      <c r="G74" s="38"/>
    </row>
    <row r="75" spans="1:7" ht="12.75">
      <c r="A75" s="38"/>
      <c r="B75" s="38"/>
      <c r="C75" s="37"/>
      <c r="D75" s="38"/>
      <c r="E75" s="38"/>
      <c r="F75" s="38"/>
      <c r="G75" s="38"/>
    </row>
    <row r="76" spans="1:7" ht="12.75">
      <c r="A76" s="38"/>
      <c r="B76" s="38"/>
      <c r="C76" s="37"/>
      <c r="D76" s="38"/>
      <c r="E76" s="38"/>
      <c r="F76" s="38"/>
      <c r="G76" s="38"/>
    </row>
    <row r="77" spans="1:7" ht="12.75">
      <c r="A77" s="38"/>
      <c r="B77" s="38"/>
      <c r="C77" s="37"/>
      <c r="D77" s="38"/>
      <c r="E77" s="38"/>
      <c r="F77" s="38"/>
      <c r="G77" s="38"/>
    </row>
    <row r="78" spans="1:7" ht="12.75">
      <c r="A78" s="38"/>
      <c r="B78" s="38"/>
      <c r="C78" s="37"/>
      <c r="D78" s="38"/>
      <c r="E78" s="38"/>
      <c r="F78" s="38"/>
      <c r="G78" s="38"/>
    </row>
    <row r="79" spans="1:7" ht="12.75">
      <c r="A79" s="38"/>
      <c r="B79" s="38"/>
      <c r="C79" s="37"/>
      <c r="D79" s="38"/>
      <c r="E79" s="38"/>
      <c r="F79" s="38"/>
      <c r="G79" s="38"/>
    </row>
    <row r="80" spans="1:7" ht="12.75">
      <c r="A80" s="38"/>
      <c r="B80" s="38"/>
      <c r="C80" s="37"/>
      <c r="D80" s="38"/>
      <c r="E80" s="38"/>
      <c r="F80" s="38"/>
      <c r="G80" s="38"/>
    </row>
    <row r="81" spans="1:7" ht="12.75">
      <c r="A81" s="38"/>
      <c r="B81" s="38"/>
      <c r="C81" s="37"/>
      <c r="D81" s="38"/>
      <c r="E81" s="38"/>
      <c r="F81" s="38"/>
      <c r="G81" s="38"/>
    </row>
    <row r="82" spans="1:7" ht="12.75">
      <c r="A82" s="38"/>
      <c r="B82" s="38"/>
      <c r="C82" s="37"/>
      <c r="D82" s="38"/>
      <c r="E82" s="38"/>
      <c r="F82" s="38"/>
      <c r="G82" s="38"/>
    </row>
    <row r="83" spans="1:7" ht="12.75">
      <c r="A83" s="38"/>
      <c r="B83" s="38"/>
      <c r="C83" s="37"/>
      <c r="D83" s="38"/>
      <c r="E83" s="38"/>
      <c r="F83" s="38"/>
      <c r="G83" s="38"/>
    </row>
    <row r="84" spans="1:7" ht="12.75">
      <c r="A84" s="38"/>
      <c r="B84" s="38"/>
      <c r="C84" s="37"/>
      <c r="D84" s="38"/>
      <c r="E84" s="38"/>
      <c r="F84" s="38"/>
      <c r="G84" s="38"/>
    </row>
    <row r="85" spans="1:7" ht="12.75">
      <c r="A85" s="38"/>
      <c r="B85" s="38"/>
      <c r="C85" s="37"/>
      <c r="D85" s="38"/>
      <c r="E85" s="38"/>
      <c r="F85" s="38"/>
      <c r="G85" s="38"/>
    </row>
    <row r="86" spans="1:7" ht="12.75">
      <c r="A86" s="38"/>
      <c r="B86" s="38"/>
      <c r="C86" s="37"/>
      <c r="D86" s="38"/>
      <c r="E86" s="38"/>
      <c r="F86" s="38"/>
      <c r="G86" s="38"/>
    </row>
    <row r="87" spans="1:7" ht="12.75">
      <c r="A87" s="38"/>
      <c r="B87" s="38"/>
      <c r="C87" s="37"/>
      <c r="D87" s="38"/>
      <c r="E87" s="38"/>
      <c r="F87" s="38"/>
      <c r="G87" s="38"/>
    </row>
    <row r="88" spans="1:7" ht="12.75">
      <c r="A88" s="38"/>
      <c r="B88" s="38"/>
      <c r="C88" s="37"/>
      <c r="D88" s="38"/>
      <c r="E88" s="38"/>
      <c r="F88" s="38"/>
      <c r="G88" s="38"/>
    </row>
    <row r="89" spans="1:7" ht="12.75">
      <c r="A89" s="38"/>
      <c r="B89" s="38"/>
      <c r="C89" s="37"/>
      <c r="D89" s="38"/>
      <c r="E89" s="38"/>
      <c r="F89" s="38"/>
      <c r="G89" s="38"/>
    </row>
    <row r="90" spans="1:7" ht="12.75">
      <c r="A90" s="38"/>
      <c r="B90" s="38"/>
      <c r="C90" s="37"/>
      <c r="D90" s="38"/>
      <c r="E90" s="38"/>
      <c r="F90" s="38"/>
      <c r="G90" s="38"/>
    </row>
    <row r="91" spans="1:7" ht="12.75">
      <c r="A91" s="38"/>
      <c r="B91" s="38"/>
      <c r="C91" s="37"/>
      <c r="D91" s="38"/>
      <c r="E91" s="38"/>
      <c r="F91" s="38"/>
      <c r="G91" s="38"/>
    </row>
    <row r="92" spans="1:7" ht="12.75">
      <c r="A92" s="38"/>
      <c r="B92" s="38"/>
      <c r="C92" s="37"/>
      <c r="D92" s="38"/>
      <c r="E92" s="38"/>
      <c r="F92" s="38"/>
      <c r="G92" s="38"/>
    </row>
    <row r="93" spans="1:7" ht="12.75">
      <c r="A93" s="38"/>
      <c r="B93" s="38"/>
      <c r="C93" s="37"/>
      <c r="D93" s="38"/>
      <c r="E93" s="38"/>
      <c r="F93" s="38"/>
      <c r="G93" s="38"/>
    </row>
    <row r="94" spans="1:7" ht="12.75">
      <c r="A94" s="38"/>
      <c r="B94" s="38"/>
      <c r="C94" s="37"/>
      <c r="D94" s="38"/>
      <c r="E94" s="38"/>
      <c r="F94" s="38"/>
      <c r="G94" s="38"/>
    </row>
    <row r="95" spans="1:7" ht="12.75">
      <c r="A95" s="38"/>
      <c r="B95" s="38"/>
      <c r="C95" s="37"/>
      <c r="D95" s="38"/>
      <c r="E95" s="38"/>
      <c r="F95" s="38"/>
      <c r="G95" s="38"/>
    </row>
  </sheetData>
  <sheetProtection/>
  <mergeCells count="24">
    <mergeCell ref="B53:G53"/>
    <mergeCell ref="B42:G42"/>
    <mergeCell ref="B49:G49"/>
    <mergeCell ref="A50:A51"/>
    <mergeCell ref="B50:B51"/>
    <mergeCell ref="C50:C51"/>
    <mergeCell ref="D50:D51"/>
    <mergeCell ref="E50:E51"/>
    <mergeCell ref="F50:F51"/>
    <mergeCell ref="G50:G51"/>
    <mergeCell ref="B7:G7"/>
    <mergeCell ref="B14:G14"/>
    <mergeCell ref="B17:G17"/>
    <mergeCell ref="B24:G24"/>
    <mergeCell ref="B27:G27"/>
    <mergeCell ref="F1:G1"/>
    <mergeCell ref="A2:G2"/>
    <mergeCell ref="A3:A4"/>
    <mergeCell ref="B3:B4"/>
    <mergeCell ref="C3:C4"/>
    <mergeCell ref="D3:E3"/>
    <mergeCell ref="F3:F4"/>
    <mergeCell ref="G3:G4"/>
    <mergeCell ref="A5:G5"/>
  </mergeCells>
  <printOptions/>
  <pageMargins left="0.7086614173228347" right="0.7086614173228347" top="0.7480314960629921" bottom="0.7480314960629921" header="0.31496062992125984" footer="0.31496062992125984"/>
  <pageSetup firstPageNumber="157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10" zoomScaleNormal="120" zoomScaleSheetLayoutView="110" zoomScalePageLayoutView="0" workbookViewId="0" topLeftCell="A1">
      <selection activeCell="A13" sqref="A13:E13"/>
    </sheetView>
  </sheetViews>
  <sheetFormatPr defaultColWidth="9.140625" defaultRowHeight="15"/>
  <cols>
    <col min="1" max="1" width="7.140625" style="1" customWidth="1"/>
    <col min="2" max="2" width="31.7109375" style="1" customWidth="1"/>
    <col min="3" max="3" width="36.421875" style="1" customWidth="1"/>
    <col min="4" max="4" width="27.57421875" style="1" customWidth="1"/>
    <col min="5" max="5" width="19.140625" style="1" customWidth="1"/>
    <col min="6" max="16384" width="9.140625" style="1" customWidth="1"/>
  </cols>
  <sheetData>
    <row r="1" spans="1:5" ht="12.75">
      <c r="A1" s="4"/>
      <c r="B1" s="4"/>
      <c r="C1" s="4"/>
      <c r="D1" s="4"/>
      <c r="E1" s="17" t="s">
        <v>85</v>
      </c>
    </row>
    <row r="2" spans="1:5" ht="38.25" customHeight="1">
      <c r="A2" s="155" t="s">
        <v>247</v>
      </c>
      <c r="B2" s="155"/>
      <c r="C2" s="155"/>
      <c r="D2" s="155"/>
      <c r="E2" s="155"/>
    </row>
    <row r="3" spans="1:5" ht="42.75" customHeight="1">
      <c r="A3" s="14" t="s">
        <v>228</v>
      </c>
      <c r="B3" s="14" t="s">
        <v>248</v>
      </c>
      <c r="C3" s="14" t="s">
        <v>249</v>
      </c>
      <c r="D3" s="14" t="s">
        <v>86</v>
      </c>
      <c r="E3" s="14" t="s">
        <v>250</v>
      </c>
    </row>
    <row r="4" spans="1:5" ht="12.75">
      <c r="A4" s="156" t="s">
        <v>4</v>
      </c>
      <c r="B4" s="157"/>
      <c r="C4" s="157"/>
      <c r="D4" s="157"/>
      <c r="E4" s="158"/>
    </row>
    <row r="5" spans="1:5" ht="12.75">
      <c r="A5" s="15"/>
      <c r="B5" s="15"/>
      <c r="C5" s="15"/>
      <c r="D5" s="15"/>
      <c r="E5" s="15"/>
    </row>
    <row r="6" spans="1:5" ht="34.5" customHeight="1">
      <c r="A6" s="163" t="s">
        <v>195</v>
      </c>
      <c r="B6" s="164"/>
      <c r="C6" s="164"/>
      <c r="D6" s="164"/>
      <c r="E6" s="165"/>
    </row>
    <row r="7" spans="1:5" ht="67.5" customHeight="1">
      <c r="A7" s="3">
        <v>1</v>
      </c>
      <c r="B7" s="26" t="s">
        <v>281</v>
      </c>
      <c r="C7" s="26" t="s">
        <v>282</v>
      </c>
      <c r="D7" s="26" t="s">
        <v>271</v>
      </c>
      <c r="E7" s="3" t="s">
        <v>283</v>
      </c>
    </row>
    <row r="8" spans="1:5" ht="24" customHeight="1">
      <c r="A8" s="163" t="s">
        <v>136</v>
      </c>
      <c r="B8" s="164"/>
      <c r="C8" s="151"/>
      <c r="D8" s="164"/>
      <c r="E8" s="165"/>
    </row>
    <row r="9" spans="1:5" ht="54" customHeight="1">
      <c r="A9" s="3">
        <v>1</v>
      </c>
      <c r="B9" s="26" t="s">
        <v>281</v>
      </c>
      <c r="C9" s="26" t="s">
        <v>17</v>
      </c>
      <c r="D9" s="26" t="s">
        <v>271</v>
      </c>
      <c r="E9" s="3" t="s">
        <v>18</v>
      </c>
    </row>
    <row r="10" spans="1:5" ht="39.75" customHeight="1">
      <c r="A10" s="166" t="s">
        <v>204</v>
      </c>
      <c r="B10" s="167"/>
      <c r="C10" s="168"/>
      <c r="D10" s="167"/>
      <c r="E10" s="169"/>
    </row>
    <row r="11" spans="1:5" ht="67.5" customHeight="1">
      <c r="A11" s="3">
        <v>1</v>
      </c>
      <c r="B11" s="26" t="s">
        <v>281</v>
      </c>
      <c r="C11" s="42" t="s">
        <v>205</v>
      </c>
      <c r="D11" s="6" t="s">
        <v>271</v>
      </c>
      <c r="E11" s="3" t="s">
        <v>283</v>
      </c>
    </row>
    <row r="12" spans="1:5" s="71" customFormat="1" ht="78" customHeight="1">
      <c r="A12" s="70"/>
      <c r="B12" s="67"/>
      <c r="C12" s="83"/>
      <c r="D12" s="84"/>
      <c r="E12" s="70"/>
    </row>
    <row r="13" spans="1:5" ht="32.25" customHeight="1">
      <c r="A13" s="163" t="s">
        <v>210</v>
      </c>
      <c r="B13" s="164"/>
      <c r="C13" s="151"/>
      <c r="D13" s="164"/>
      <c r="E13" s="165"/>
    </row>
    <row r="14" spans="1:5" ht="69.75" customHeight="1">
      <c r="A14" s="3">
        <v>1</v>
      </c>
      <c r="B14" s="26" t="s">
        <v>281</v>
      </c>
      <c r="C14" s="26" t="s">
        <v>203</v>
      </c>
      <c r="D14" s="26" t="s">
        <v>271</v>
      </c>
      <c r="E14" s="3" t="s">
        <v>283</v>
      </c>
    </row>
    <row r="15" spans="1:5" s="71" customFormat="1" ht="30" customHeight="1">
      <c r="A15" s="159" t="s">
        <v>590</v>
      </c>
      <c r="B15" s="159"/>
      <c r="C15" s="160"/>
      <c r="D15" s="159"/>
      <c r="E15" s="159"/>
    </row>
    <row r="16" spans="1:5" ht="147.75" customHeight="1">
      <c r="A16" s="5">
        <v>1</v>
      </c>
      <c r="B16" s="26" t="s">
        <v>47</v>
      </c>
      <c r="C16" s="10" t="s">
        <v>56</v>
      </c>
      <c r="D16" s="26" t="s">
        <v>594</v>
      </c>
      <c r="E16" s="3" t="s">
        <v>48</v>
      </c>
    </row>
    <row r="17" spans="1:5" ht="79.5" customHeight="1">
      <c r="A17" s="5">
        <v>2</v>
      </c>
      <c r="B17" s="26" t="s">
        <v>196</v>
      </c>
      <c r="C17" s="10" t="s">
        <v>49</v>
      </c>
      <c r="D17" s="26" t="s">
        <v>591</v>
      </c>
      <c r="E17" s="3" t="s">
        <v>50</v>
      </c>
    </row>
    <row r="18" spans="1:5" ht="79.5" customHeight="1">
      <c r="A18" s="5">
        <v>3</v>
      </c>
      <c r="B18" s="26" t="s">
        <v>51</v>
      </c>
      <c r="C18" s="10" t="s">
        <v>52</v>
      </c>
      <c r="D18" s="26" t="s">
        <v>271</v>
      </c>
      <c r="E18" s="3" t="s">
        <v>48</v>
      </c>
    </row>
    <row r="19" spans="1:5" ht="93" customHeight="1">
      <c r="A19" s="5">
        <v>4</v>
      </c>
      <c r="B19" s="26" t="s">
        <v>53</v>
      </c>
      <c r="C19" s="10" t="s">
        <v>54</v>
      </c>
      <c r="D19" s="26" t="s">
        <v>55</v>
      </c>
      <c r="E19" s="3" t="s">
        <v>48</v>
      </c>
    </row>
    <row r="20" spans="1:5" ht="107.25" customHeight="1">
      <c r="A20" s="29">
        <v>5</v>
      </c>
      <c r="B20" s="30" t="s">
        <v>592</v>
      </c>
      <c r="C20" s="50" t="s">
        <v>593</v>
      </c>
      <c r="D20" s="30" t="s">
        <v>591</v>
      </c>
      <c r="E20" s="31" t="s">
        <v>48</v>
      </c>
    </row>
    <row r="21" spans="1:5" ht="29.25" customHeight="1">
      <c r="A21" s="163" t="s">
        <v>532</v>
      </c>
      <c r="B21" s="164"/>
      <c r="C21" s="151"/>
      <c r="D21" s="164"/>
      <c r="E21" s="165"/>
    </row>
    <row r="22" spans="1:5" ht="55.5" customHeight="1">
      <c r="A22" s="3">
        <v>1</v>
      </c>
      <c r="B22" s="26" t="s">
        <v>79</v>
      </c>
      <c r="C22" s="26" t="s">
        <v>80</v>
      </c>
      <c r="D22" s="26" t="s">
        <v>271</v>
      </c>
      <c r="E22" s="3" t="s">
        <v>81</v>
      </c>
    </row>
    <row r="23" spans="1:5" ht="31.5" customHeight="1">
      <c r="A23" s="170" t="s">
        <v>63</v>
      </c>
      <c r="B23" s="170"/>
      <c r="C23" s="171"/>
      <c r="D23" s="170"/>
      <c r="E23" s="170"/>
    </row>
    <row r="24" spans="1:5" ht="55.5" customHeight="1">
      <c r="A24" s="31">
        <v>1</v>
      </c>
      <c r="B24" s="30" t="s">
        <v>79</v>
      </c>
      <c r="C24" s="30" t="s">
        <v>80</v>
      </c>
      <c r="D24" s="30" t="s">
        <v>271</v>
      </c>
      <c r="E24" s="31" t="s">
        <v>81</v>
      </c>
    </row>
    <row r="25" spans="1:5" ht="16.5" customHeight="1">
      <c r="A25" s="163" t="s">
        <v>67</v>
      </c>
      <c r="B25" s="164"/>
      <c r="C25" s="151"/>
      <c r="D25" s="164"/>
      <c r="E25" s="165"/>
    </row>
    <row r="26" spans="1:5" ht="78" customHeight="1">
      <c r="A26" s="3">
        <v>1</v>
      </c>
      <c r="B26" s="26" t="s">
        <v>79</v>
      </c>
      <c r="C26" s="26" t="s">
        <v>80</v>
      </c>
      <c r="D26" s="26" t="s">
        <v>271</v>
      </c>
      <c r="E26" s="3" t="s">
        <v>81</v>
      </c>
    </row>
    <row r="27" ht="12.75">
      <c r="C27" s="9"/>
    </row>
  </sheetData>
  <sheetProtection/>
  <mergeCells count="10">
    <mergeCell ref="A25:E25"/>
    <mergeCell ref="A13:E13"/>
    <mergeCell ref="A15:E15"/>
    <mergeCell ref="A21:E21"/>
    <mergeCell ref="A23:E23"/>
    <mergeCell ref="A10:E10"/>
    <mergeCell ref="A2:E2"/>
    <mergeCell ref="A4:E4"/>
    <mergeCell ref="A6:E6"/>
    <mergeCell ref="A8:E8"/>
  </mergeCells>
  <printOptions/>
  <pageMargins left="0.7086614173228347" right="0.7086614173228347" top="0.7480314960629921" bottom="0.7480314960629921" header="0.31496062992125984" footer="0.31496062992125984"/>
  <pageSetup firstPageNumber="174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="90" zoomScaleNormal="110" zoomScaleSheetLayoutView="90" zoomScalePageLayoutView="110" workbookViewId="0" topLeftCell="A1">
      <selection activeCell="C61" sqref="C61:C70"/>
    </sheetView>
  </sheetViews>
  <sheetFormatPr defaultColWidth="9.140625" defaultRowHeight="15"/>
  <cols>
    <col min="1" max="1" width="15.8515625" style="38" customWidth="1"/>
    <col min="2" max="2" width="18.00390625" style="38" customWidth="1"/>
    <col min="3" max="3" width="30.57421875" style="38" customWidth="1"/>
    <col min="4" max="4" width="16.8515625" style="62" customWidth="1"/>
    <col min="5" max="5" width="9.57421875" style="38" customWidth="1"/>
    <col min="6" max="6" width="9.7109375" style="38" customWidth="1"/>
    <col min="7" max="7" width="10.00390625" style="38" customWidth="1"/>
    <col min="8" max="8" width="9.7109375" style="38" customWidth="1"/>
    <col min="9" max="9" width="9.8515625" style="35" customWidth="1"/>
    <col min="10" max="16384" width="9.140625" style="38" customWidth="1"/>
  </cols>
  <sheetData>
    <row r="1" spans="8:9" ht="12.75">
      <c r="H1" s="147" t="s">
        <v>251</v>
      </c>
      <c r="I1" s="147"/>
    </row>
    <row r="2" spans="1:9" s="39" customFormat="1" ht="36" customHeight="1">
      <c r="A2" s="161" t="s">
        <v>252</v>
      </c>
      <c r="B2" s="161"/>
      <c r="C2" s="161"/>
      <c r="D2" s="161"/>
      <c r="E2" s="161"/>
      <c r="F2" s="161"/>
      <c r="G2" s="161"/>
      <c r="H2" s="161"/>
      <c r="I2" s="161"/>
    </row>
    <row r="3" ht="20.25" customHeight="1"/>
    <row r="4" spans="1:9" ht="23.25" customHeight="1">
      <c r="A4" s="184" t="s">
        <v>253</v>
      </c>
      <c r="B4" s="184" t="s">
        <v>254</v>
      </c>
      <c r="C4" s="184" t="s">
        <v>255</v>
      </c>
      <c r="D4" s="131" t="s">
        <v>113</v>
      </c>
      <c r="E4" s="164" t="s">
        <v>172</v>
      </c>
      <c r="F4" s="164"/>
      <c r="G4" s="164"/>
      <c r="H4" s="164"/>
      <c r="I4" s="165"/>
    </row>
    <row r="5" spans="1:9" ht="75.75" customHeight="1">
      <c r="A5" s="185"/>
      <c r="B5" s="185"/>
      <c r="C5" s="185"/>
      <c r="D5" s="132"/>
      <c r="E5" s="3">
        <v>2014</v>
      </c>
      <c r="F5" s="3">
        <v>2015</v>
      </c>
      <c r="G5" s="3">
        <v>2016</v>
      </c>
      <c r="H5" s="3">
        <v>2017</v>
      </c>
      <c r="I5" s="3">
        <v>2018</v>
      </c>
    </row>
    <row r="6" spans="1:10" ht="21.75" customHeight="1">
      <c r="A6" s="170" t="s">
        <v>3</v>
      </c>
      <c r="B6" s="170" t="s">
        <v>262</v>
      </c>
      <c r="C6" s="3" t="s">
        <v>92</v>
      </c>
      <c r="D6" s="45"/>
      <c r="E6" s="52">
        <f>E7+E8+E9+E10+E11+E12</f>
        <v>509296.3</v>
      </c>
      <c r="F6" s="52">
        <f>F7+F8+F9+F10+F11+F12</f>
        <v>255668.4</v>
      </c>
      <c r="G6" s="52">
        <f>G7+G8+G9+G10+G11+G12</f>
        <v>255668.4</v>
      </c>
      <c r="H6" s="52">
        <f>H7+H8+H9+H10+H11+H12</f>
        <v>255268.4</v>
      </c>
      <c r="I6" s="52">
        <f>I7+I8+I9+I10+I11+I12</f>
        <v>254768.4</v>
      </c>
      <c r="J6" s="63"/>
    </row>
    <row r="7" spans="1:10" ht="45" customHeight="1">
      <c r="A7" s="170"/>
      <c r="B7" s="170"/>
      <c r="C7" s="26" t="s">
        <v>270</v>
      </c>
      <c r="D7" s="27"/>
      <c r="E7" s="52">
        <f>E14+E31+E36+E62+E66+E100+E102</f>
        <v>481711.3</v>
      </c>
      <c r="F7" s="52">
        <f>F14+F31+F36+F62+F66+F100+F102</f>
        <v>228083.4</v>
      </c>
      <c r="G7" s="52">
        <f>G14+G31+G36+G62+G66+G100+G102</f>
        <v>228083.4</v>
      </c>
      <c r="H7" s="52">
        <f>H14+H31+H36+H62+H66+H100+H102</f>
        <v>227768.4</v>
      </c>
      <c r="I7" s="52">
        <f>I14+I31+I36+I62+I66+I100+I102</f>
        <v>227268.4</v>
      </c>
      <c r="J7" s="63"/>
    </row>
    <row r="8" spans="1:9" ht="49.5" customHeight="1">
      <c r="A8" s="170"/>
      <c r="B8" s="170"/>
      <c r="C8" s="26" t="s">
        <v>556</v>
      </c>
      <c r="D8" s="27"/>
      <c r="E8" s="52">
        <f>E67+E93</f>
        <v>280</v>
      </c>
      <c r="F8" s="52">
        <f>F67+F93</f>
        <v>280</v>
      </c>
      <c r="G8" s="52">
        <f>G67+G93</f>
        <v>280</v>
      </c>
      <c r="H8" s="52">
        <f>H67+H93</f>
        <v>210</v>
      </c>
      <c r="I8" s="52">
        <f>I67+I93</f>
        <v>210</v>
      </c>
    </row>
    <row r="9" spans="1:9" ht="43.5" customHeight="1">
      <c r="A9" s="170"/>
      <c r="B9" s="170"/>
      <c r="C9" s="26" t="s">
        <v>557</v>
      </c>
      <c r="D9" s="27"/>
      <c r="E9" s="52">
        <f>E94</f>
        <v>790</v>
      </c>
      <c r="F9" s="52">
        <f>F94</f>
        <v>790</v>
      </c>
      <c r="G9" s="52">
        <f>G94</f>
        <v>790</v>
      </c>
      <c r="H9" s="52">
        <f>H94</f>
        <v>790</v>
      </c>
      <c r="I9" s="52">
        <f>I94</f>
        <v>790</v>
      </c>
    </row>
    <row r="10" spans="1:9" ht="45.75" customHeight="1">
      <c r="A10" s="170"/>
      <c r="B10" s="170"/>
      <c r="C10" s="26" t="s">
        <v>558</v>
      </c>
      <c r="D10" s="27"/>
      <c r="E10" s="52">
        <f>E15+E37</f>
        <v>25500</v>
      </c>
      <c r="F10" s="52">
        <f>F15+F37</f>
        <v>25500</v>
      </c>
      <c r="G10" s="52">
        <f>G15+G37</f>
        <v>25500</v>
      </c>
      <c r="H10" s="52">
        <f>H15+H37</f>
        <v>25500</v>
      </c>
      <c r="I10" s="52">
        <f>I15+I37</f>
        <v>25500</v>
      </c>
    </row>
    <row r="11" spans="1:9" ht="57.75" customHeight="1">
      <c r="A11" s="170"/>
      <c r="B11" s="170"/>
      <c r="C11" s="26" t="s">
        <v>96</v>
      </c>
      <c r="D11" s="27"/>
      <c r="E11" s="52">
        <f>E68</f>
        <v>15</v>
      </c>
      <c r="F11" s="52">
        <f>F68</f>
        <v>15</v>
      </c>
      <c r="G11" s="52">
        <f>G68</f>
        <v>15</v>
      </c>
      <c r="H11" s="52">
        <f>H68</f>
        <v>0</v>
      </c>
      <c r="I11" s="52">
        <f>I68</f>
        <v>0</v>
      </c>
    </row>
    <row r="12" spans="1:9" ht="54.75" customHeight="1">
      <c r="A12" s="6"/>
      <c r="B12" s="6"/>
      <c r="C12" s="26" t="s">
        <v>29</v>
      </c>
      <c r="D12" s="27"/>
      <c r="E12" s="52">
        <f>E38+E70</f>
        <v>1000</v>
      </c>
      <c r="F12" s="52">
        <f>F38</f>
        <v>1000</v>
      </c>
      <c r="G12" s="52">
        <f>G38</f>
        <v>1000</v>
      </c>
      <c r="H12" s="52">
        <f>H38</f>
        <v>1000</v>
      </c>
      <c r="I12" s="52">
        <f>I38</f>
        <v>1000</v>
      </c>
    </row>
    <row r="13" spans="1:10" ht="22.5" customHeight="1">
      <c r="A13" s="170" t="s">
        <v>158</v>
      </c>
      <c r="B13" s="170" t="s">
        <v>284</v>
      </c>
      <c r="C13" s="3" t="s">
        <v>92</v>
      </c>
      <c r="D13" s="27"/>
      <c r="E13" s="52">
        <f>E14+E15</f>
        <v>328012.7</v>
      </c>
      <c r="F13" s="52">
        <f>F14+F15</f>
        <v>74384.8</v>
      </c>
      <c r="G13" s="52">
        <f>G14+G15</f>
        <v>74384.8</v>
      </c>
      <c r="H13" s="52">
        <f>H14+H15</f>
        <v>74384.8</v>
      </c>
      <c r="I13" s="52">
        <f>I14+I15</f>
        <v>74384.8</v>
      </c>
      <c r="J13" s="63"/>
    </row>
    <row r="14" spans="1:10" ht="50.25" customHeight="1">
      <c r="A14" s="170"/>
      <c r="B14" s="170"/>
      <c r="C14" s="3" t="s">
        <v>271</v>
      </c>
      <c r="D14" s="65"/>
      <c r="E14" s="52">
        <f>E17+E19+E20+E24+E26+E28</f>
        <v>320012.7</v>
      </c>
      <c r="F14" s="52">
        <f>F17+F19+F20+F24</f>
        <v>66384.8</v>
      </c>
      <c r="G14" s="52">
        <f>G17+G19+G20+G24</f>
        <v>66384.8</v>
      </c>
      <c r="H14" s="52">
        <f>H17+H19+H20+H24</f>
        <v>66384.8</v>
      </c>
      <c r="I14" s="52">
        <f>I17+I19+I20+I24</f>
        <v>66384.8</v>
      </c>
      <c r="J14" s="63"/>
    </row>
    <row r="15" spans="1:9" ht="46.5" customHeight="1">
      <c r="A15" s="170"/>
      <c r="B15" s="170"/>
      <c r="C15" s="3" t="s">
        <v>558</v>
      </c>
      <c r="D15" s="27"/>
      <c r="E15" s="52">
        <f>E22</f>
        <v>8000</v>
      </c>
      <c r="F15" s="52">
        <f>F22</f>
        <v>8000</v>
      </c>
      <c r="G15" s="52">
        <f>G22</f>
        <v>8000</v>
      </c>
      <c r="H15" s="52">
        <f>H22</f>
        <v>8000</v>
      </c>
      <c r="I15" s="52">
        <f>I22</f>
        <v>8000</v>
      </c>
    </row>
    <row r="16" spans="1:9" ht="18" customHeight="1">
      <c r="A16" s="184" t="s">
        <v>296</v>
      </c>
      <c r="B16" s="184" t="s">
        <v>286</v>
      </c>
      <c r="C16" s="3" t="s">
        <v>84</v>
      </c>
      <c r="D16" s="27"/>
      <c r="E16" s="52">
        <f>E17</f>
        <v>1000</v>
      </c>
      <c r="F16" s="52">
        <f>F17</f>
        <v>1000</v>
      </c>
      <c r="G16" s="52">
        <f>G17</f>
        <v>1000</v>
      </c>
      <c r="H16" s="52">
        <f>H17</f>
        <v>1000</v>
      </c>
      <c r="I16" s="52">
        <f>I17</f>
        <v>1000</v>
      </c>
    </row>
    <row r="17" spans="1:9" ht="66" customHeight="1">
      <c r="A17" s="133"/>
      <c r="B17" s="133"/>
      <c r="C17" s="55" t="s">
        <v>271</v>
      </c>
      <c r="D17" s="27" t="s">
        <v>98</v>
      </c>
      <c r="E17" s="52">
        <f>1000</f>
        <v>1000</v>
      </c>
      <c r="F17" s="52">
        <f>1000</f>
        <v>1000</v>
      </c>
      <c r="G17" s="52">
        <f>1000</f>
        <v>1000</v>
      </c>
      <c r="H17" s="52">
        <f>1000</f>
        <v>1000</v>
      </c>
      <c r="I17" s="52">
        <f>1000</f>
        <v>1000</v>
      </c>
    </row>
    <row r="18" spans="1:9" ht="23.25" customHeight="1">
      <c r="A18" s="184" t="s">
        <v>309</v>
      </c>
      <c r="B18" s="184" t="s">
        <v>288</v>
      </c>
      <c r="C18" s="3" t="s">
        <v>84</v>
      </c>
      <c r="D18" s="27"/>
      <c r="E18" s="52">
        <f>E19+E20</f>
        <v>65384.8</v>
      </c>
      <c r="F18" s="52">
        <f>F19+F20</f>
        <v>65384.8</v>
      </c>
      <c r="G18" s="52">
        <f>G19+G20</f>
        <v>65384.8</v>
      </c>
      <c r="H18" s="52">
        <f>H19+H20</f>
        <v>65384.8</v>
      </c>
      <c r="I18" s="52">
        <f>I19+I20</f>
        <v>65384.8</v>
      </c>
    </row>
    <row r="19" spans="1:9" ht="42" customHeight="1">
      <c r="A19" s="162"/>
      <c r="B19" s="162"/>
      <c r="C19" s="31" t="s">
        <v>271</v>
      </c>
      <c r="D19" s="27" t="s">
        <v>99</v>
      </c>
      <c r="E19" s="52">
        <v>10527</v>
      </c>
      <c r="F19" s="52">
        <v>10527</v>
      </c>
      <c r="G19" s="52">
        <v>10527</v>
      </c>
      <c r="H19" s="52">
        <v>10527</v>
      </c>
      <c r="I19" s="52">
        <v>10527</v>
      </c>
    </row>
    <row r="20" spans="1:9" ht="22.5" customHeight="1">
      <c r="A20" s="185"/>
      <c r="B20" s="185"/>
      <c r="C20" s="55"/>
      <c r="D20" s="27" t="s">
        <v>100</v>
      </c>
      <c r="E20" s="52">
        <f>54857.8</f>
        <v>54857.8</v>
      </c>
      <c r="F20" s="52">
        <f>54857.8</f>
        <v>54857.8</v>
      </c>
      <c r="G20" s="52">
        <f>54857.8</f>
        <v>54857.8</v>
      </c>
      <c r="H20" s="52">
        <f>54857.8</f>
        <v>54857.8</v>
      </c>
      <c r="I20" s="52">
        <f>54857.8</f>
        <v>54857.8</v>
      </c>
    </row>
    <row r="21" spans="1:9" ht="18.75" customHeight="1">
      <c r="A21" s="170" t="s">
        <v>310</v>
      </c>
      <c r="B21" s="184" t="s">
        <v>23</v>
      </c>
      <c r="C21" s="3" t="s">
        <v>84</v>
      </c>
      <c r="D21" s="27"/>
      <c r="E21" s="52">
        <f>E22</f>
        <v>8000</v>
      </c>
      <c r="F21" s="52">
        <f>F22</f>
        <v>8000</v>
      </c>
      <c r="G21" s="52">
        <f>G22</f>
        <v>8000</v>
      </c>
      <c r="H21" s="52">
        <f>H22</f>
        <v>8000</v>
      </c>
      <c r="I21" s="52">
        <f>I22</f>
        <v>8000</v>
      </c>
    </row>
    <row r="22" spans="1:9" ht="66.75" customHeight="1">
      <c r="A22" s="170"/>
      <c r="B22" s="185"/>
      <c r="C22" s="3" t="s">
        <v>558</v>
      </c>
      <c r="D22" s="27" t="s">
        <v>101</v>
      </c>
      <c r="E22" s="52">
        <v>8000</v>
      </c>
      <c r="F22" s="52">
        <v>8000</v>
      </c>
      <c r="G22" s="52">
        <v>8000</v>
      </c>
      <c r="H22" s="52">
        <v>8000</v>
      </c>
      <c r="I22" s="52">
        <v>8000</v>
      </c>
    </row>
    <row r="23" spans="1:9" ht="18" customHeight="1">
      <c r="A23" s="184" t="s">
        <v>311</v>
      </c>
      <c r="B23" s="184" t="s">
        <v>275</v>
      </c>
      <c r="C23" s="3" t="s">
        <v>259</v>
      </c>
      <c r="D23" s="27"/>
      <c r="E23" s="52">
        <f>E24</f>
        <v>0</v>
      </c>
      <c r="F23" s="52">
        <f>F24</f>
        <v>0</v>
      </c>
      <c r="G23" s="52">
        <f>G24</f>
        <v>0</v>
      </c>
      <c r="H23" s="52">
        <f>H24</f>
        <v>0</v>
      </c>
      <c r="I23" s="52">
        <f>I24</f>
        <v>0</v>
      </c>
    </row>
    <row r="24" spans="1:9" ht="67.5" customHeight="1">
      <c r="A24" s="185"/>
      <c r="B24" s="185"/>
      <c r="C24" s="3" t="s">
        <v>271</v>
      </c>
      <c r="D24" s="27"/>
      <c r="E24" s="52">
        <v>0</v>
      </c>
      <c r="F24" s="52">
        <v>0</v>
      </c>
      <c r="G24" s="52">
        <v>0</v>
      </c>
      <c r="H24" s="52">
        <v>0</v>
      </c>
      <c r="I24" s="52">
        <v>0</v>
      </c>
    </row>
    <row r="25" spans="1:9" s="82" customFormat="1" ht="38.25" customHeight="1">
      <c r="A25" s="70"/>
      <c r="B25" s="70"/>
      <c r="C25" s="70"/>
      <c r="D25" s="85"/>
      <c r="E25" s="78"/>
      <c r="F25" s="78"/>
      <c r="G25" s="78"/>
      <c r="H25" s="78"/>
      <c r="I25" s="78"/>
    </row>
    <row r="26" spans="1:9" ht="19.5" customHeight="1">
      <c r="A26" s="184" t="s">
        <v>58</v>
      </c>
      <c r="B26" s="184" t="s">
        <v>213</v>
      </c>
      <c r="C26" s="3" t="s">
        <v>259</v>
      </c>
      <c r="D26" s="27"/>
      <c r="E26" s="53">
        <v>200000</v>
      </c>
      <c r="F26" s="53">
        <v>0</v>
      </c>
      <c r="G26" s="53">
        <v>0</v>
      </c>
      <c r="H26" s="53">
        <v>0</v>
      </c>
      <c r="I26" s="53">
        <v>0</v>
      </c>
    </row>
    <row r="27" spans="1:9" ht="67.5" customHeight="1">
      <c r="A27" s="185"/>
      <c r="B27" s="185"/>
      <c r="C27" s="3" t="s">
        <v>271</v>
      </c>
      <c r="D27" s="66"/>
      <c r="E27" s="52">
        <v>200000</v>
      </c>
      <c r="F27" s="52">
        <v>0</v>
      </c>
      <c r="G27" s="52">
        <v>0</v>
      </c>
      <c r="H27" s="52">
        <v>0</v>
      </c>
      <c r="I27" s="52">
        <v>0</v>
      </c>
    </row>
    <row r="28" spans="1:9" ht="16.5" customHeight="1">
      <c r="A28" s="184" t="s">
        <v>90</v>
      </c>
      <c r="B28" s="184" t="s">
        <v>214</v>
      </c>
      <c r="C28" s="3" t="s">
        <v>259</v>
      </c>
      <c r="D28" s="66"/>
      <c r="E28" s="53">
        <v>53627.9</v>
      </c>
      <c r="F28" s="53">
        <v>0</v>
      </c>
      <c r="G28" s="53">
        <v>0</v>
      </c>
      <c r="H28" s="53">
        <v>0</v>
      </c>
      <c r="I28" s="53">
        <v>0</v>
      </c>
    </row>
    <row r="29" spans="1:9" ht="107.25" customHeight="1">
      <c r="A29" s="185"/>
      <c r="B29" s="185"/>
      <c r="C29" s="3" t="s">
        <v>271</v>
      </c>
      <c r="D29" s="66"/>
      <c r="E29" s="53">
        <v>53627.9</v>
      </c>
      <c r="F29" s="53">
        <v>0</v>
      </c>
      <c r="G29" s="53">
        <v>0</v>
      </c>
      <c r="H29" s="53">
        <v>0</v>
      </c>
      <c r="I29" s="53">
        <v>0</v>
      </c>
    </row>
    <row r="30" spans="1:9" ht="18.75" customHeight="1">
      <c r="A30" s="184" t="s">
        <v>201</v>
      </c>
      <c r="B30" s="184" t="s">
        <v>19</v>
      </c>
      <c r="C30" s="55" t="s">
        <v>92</v>
      </c>
      <c r="D30" s="66"/>
      <c r="E30" s="53">
        <f>E33</f>
        <v>500</v>
      </c>
      <c r="F30" s="53">
        <v>500</v>
      </c>
      <c r="G30" s="53">
        <f>G33</f>
        <v>500</v>
      </c>
      <c r="H30" s="53">
        <f>H33</f>
        <v>500</v>
      </c>
      <c r="I30" s="53">
        <f>I33</f>
        <v>500</v>
      </c>
    </row>
    <row r="31" spans="1:9" ht="54" customHeight="1">
      <c r="A31" s="185"/>
      <c r="B31" s="185"/>
      <c r="C31" s="55" t="s">
        <v>271</v>
      </c>
      <c r="D31" s="66">
        <v>90605030624903000</v>
      </c>
      <c r="E31" s="53">
        <v>500</v>
      </c>
      <c r="F31" s="53">
        <v>500</v>
      </c>
      <c r="G31" s="53">
        <v>500</v>
      </c>
      <c r="H31" s="53">
        <v>500</v>
      </c>
      <c r="I31" s="53">
        <v>500</v>
      </c>
    </row>
    <row r="32" spans="1:9" ht="16.5" customHeight="1">
      <c r="A32" s="184" t="s">
        <v>296</v>
      </c>
      <c r="B32" s="184" t="s">
        <v>302</v>
      </c>
      <c r="C32" s="26" t="s">
        <v>84</v>
      </c>
      <c r="D32" s="27"/>
      <c r="E32" s="53">
        <f>E33</f>
        <v>500</v>
      </c>
      <c r="F32" s="53">
        <f>F33</f>
        <v>500</v>
      </c>
      <c r="G32" s="53">
        <f>G33</f>
        <v>500</v>
      </c>
      <c r="H32" s="53">
        <f>H33</f>
        <v>500</v>
      </c>
      <c r="I32" s="53">
        <f>I33</f>
        <v>500</v>
      </c>
    </row>
    <row r="33" spans="1:9" ht="72.75" customHeight="1">
      <c r="A33" s="185"/>
      <c r="B33" s="185"/>
      <c r="C33" s="55" t="s">
        <v>271</v>
      </c>
      <c r="D33" s="66">
        <v>90605030624903000</v>
      </c>
      <c r="E33" s="52">
        <v>500</v>
      </c>
      <c r="F33" s="52">
        <v>500</v>
      </c>
      <c r="G33" s="52">
        <v>500</v>
      </c>
      <c r="H33" s="52">
        <v>500</v>
      </c>
      <c r="I33" s="52">
        <v>500</v>
      </c>
    </row>
    <row r="34" spans="1:9" s="82" customFormat="1" ht="112.5" customHeight="1">
      <c r="A34" s="70"/>
      <c r="B34" s="70"/>
      <c r="C34" s="70"/>
      <c r="D34" s="85"/>
      <c r="E34" s="78"/>
      <c r="F34" s="78"/>
      <c r="G34" s="78"/>
      <c r="H34" s="78"/>
      <c r="I34" s="78"/>
    </row>
    <row r="35" spans="1:9" ht="19.5" customHeight="1">
      <c r="A35" s="170" t="s">
        <v>200</v>
      </c>
      <c r="B35" s="170" t="s">
        <v>308</v>
      </c>
      <c r="C35" s="3" t="s">
        <v>92</v>
      </c>
      <c r="D35" s="27"/>
      <c r="E35" s="52">
        <f>E36+E37+E38</f>
        <v>150589</v>
      </c>
      <c r="F35" s="52">
        <f>F36+F37+F38</f>
        <v>150589</v>
      </c>
      <c r="G35" s="52">
        <f>G36+G37+G38</f>
        <v>150589</v>
      </c>
      <c r="H35" s="52">
        <f>H36+H37+H38</f>
        <v>150589</v>
      </c>
      <c r="I35" s="52">
        <f>I36+I37+I38</f>
        <v>150589</v>
      </c>
    </row>
    <row r="36" spans="1:9" ht="42.75" customHeight="1">
      <c r="A36" s="170"/>
      <c r="B36" s="130"/>
      <c r="C36" s="3" t="s">
        <v>271</v>
      </c>
      <c r="D36" s="27"/>
      <c r="E36" s="52">
        <f>E40+E43+E49+E52+E54+E56+E58</f>
        <v>132089</v>
      </c>
      <c r="F36" s="52">
        <f>F40+F43+F49+F52+F54+F56+F58</f>
        <v>132089</v>
      </c>
      <c r="G36" s="52">
        <f>G40+G43+G49+G52+G54+G56+G58</f>
        <v>132089</v>
      </c>
      <c r="H36" s="52">
        <f>H40+H43+H49+H52+H54+H56+H58</f>
        <v>132089</v>
      </c>
      <c r="I36" s="52">
        <f>I40+I43+I49+I52+I54+I56+I58</f>
        <v>132089</v>
      </c>
    </row>
    <row r="37" spans="1:9" ht="42.75" customHeight="1">
      <c r="A37" s="170"/>
      <c r="B37" s="130"/>
      <c r="C37" s="3" t="s">
        <v>558</v>
      </c>
      <c r="D37" s="27"/>
      <c r="E37" s="52">
        <f>E46+E50+E59</f>
        <v>17500</v>
      </c>
      <c r="F37" s="52">
        <f>F46+F50+F59</f>
        <v>17500</v>
      </c>
      <c r="G37" s="52">
        <f>G46+G50+G59</f>
        <v>17500</v>
      </c>
      <c r="H37" s="52">
        <f>H46+H50+H59</f>
        <v>17500</v>
      </c>
      <c r="I37" s="52">
        <f>I46+I50+I59</f>
        <v>17500</v>
      </c>
    </row>
    <row r="38" spans="1:9" ht="55.5" customHeight="1">
      <c r="A38" s="170"/>
      <c r="B38" s="130"/>
      <c r="C38" s="3" t="s">
        <v>223</v>
      </c>
      <c r="D38" s="27"/>
      <c r="E38" s="52">
        <f>E41+E44</f>
        <v>1000</v>
      </c>
      <c r="F38" s="52">
        <f>F41+F44</f>
        <v>1000</v>
      </c>
      <c r="G38" s="52">
        <f>G41+G44</f>
        <v>1000</v>
      </c>
      <c r="H38" s="52">
        <f>H41+H44</f>
        <v>1000</v>
      </c>
      <c r="I38" s="52">
        <f>I41+I44</f>
        <v>1000</v>
      </c>
    </row>
    <row r="39" spans="1:9" ht="17.25" customHeight="1">
      <c r="A39" s="170" t="s">
        <v>296</v>
      </c>
      <c r="B39" s="170" t="s">
        <v>87</v>
      </c>
      <c r="C39" s="3" t="s">
        <v>84</v>
      </c>
      <c r="D39" s="27"/>
      <c r="E39" s="52">
        <f>E40+E41</f>
        <v>71843</v>
      </c>
      <c r="F39" s="52">
        <f>F40+F41</f>
        <v>71843</v>
      </c>
      <c r="G39" s="52">
        <f>G40+G41</f>
        <v>71843</v>
      </c>
      <c r="H39" s="52">
        <f>H40+H41</f>
        <v>71843</v>
      </c>
      <c r="I39" s="52">
        <f>I40+I41</f>
        <v>71843</v>
      </c>
    </row>
    <row r="40" spans="1:9" ht="58.5" customHeight="1">
      <c r="A40" s="170"/>
      <c r="B40" s="170"/>
      <c r="C40" s="3" t="s">
        <v>271</v>
      </c>
      <c r="D40" s="27" t="s">
        <v>108</v>
      </c>
      <c r="E40" s="52">
        <v>71143</v>
      </c>
      <c r="F40" s="52">
        <v>71143</v>
      </c>
      <c r="G40" s="52">
        <v>71143</v>
      </c>
      <c r="H40" s="52">
        <v>71143</v>
      </c>
      <c r="I40" s="52">
        <v>71143</v>
      </c>
    </row>
    <row r="41" spans="1:9" ht="54.75" customHeight="1">
      <c r="A41" s="170"/>
      <c r="B41" s="170"/>
      <c r="C41" s="3" t="s">
        <v>29</v>
      </c>
      <c r="D41" s="27">
        <v>90205030632534000</v>
      </c>
      <c r="E41" s="52">
        <v>700</v>
      </c>
      <c r="F41" s="52">
        <v>700</v>
      </c>
      <c r="G41" s="52">
        <v>700</v>
      </c>
      <c r="H41" s="52">
        <v>700</v>
      </c>
      <c r="I41" s="52">
        <v>700</v>
      </c>
    </row>
    <row r="42" spans="1:9" ht="17.25" customHeight="1">
      <c r="A42" s="184" t="s">
        <v>309</v>
      </c>
      <c r="B42" s="184" t="s">
        <v>88</v>
      </c>
      <c r="C42" s="3" t="s">
        <v>84</v>
      </c>
      <c r="D42" s="27"/>
      <c r="E42" s="52">
        <f>E43+E44</f>
        <v>44363</v>
      </c>
      <c r="F42" s="52">
        <f>F43+F44</f>
        <v>44363</v>
      </c>
      <c r="G42" s="52">
        <f>G43+G44</f>
        <v>44363</v>
      </c>
      <c r="H42" s="52">
        <f>H43+H44</f>
        <v>44363</v>
      </c>
      <c r="I42" s="52">
        <f>I43+I44</f>
        <v>44363</v>
      </c>
    </row>
    <row r="43" spans="1:9" ht="42" customHeight="1">
      <c r="A43" s="162"/>
      <c r="B43" s="162"/>
      <c r="C43" s="3" t="s">
        <v>271</v>
      </c>
      <c r="D43" s="27">
        <v>9060530632933000</v>
      </c>
      <c r="E43" s="52">
        <v>44063</v>
      </c>
      <c r="F43" s="52">
        <v>44063</v>
      </c>
      <c r="G43" s="52">
        <v>44063</v>
      </c>
      <c r="H43" s="52">
        <v>44063</v>
      </c>
      <c r="I43" s="52">
        <v>44063</v>
      </c>
    </row>
    <row r="44" spans="1:9" ht="54.75" customHeight="1">
      <c r="A44" s="185"/>
      <c r="B44" s="185"/>
      <c r="C44" s="3" t="s">
        <v>224</v>
      </c>
      <c r="D44" s="27">
        <v>90205030632933000</v>
      </c>
      <c r="E44" s="52">
        <v>300</v>
      </c>
      <c r="F44" s="52">
        <v>300</v>
      </c>
      <c r="G44" s="52">
        <v>300</v>
      </c>
      <c r="H44" s="52">
        <v>300</v>
      </c>
      <c r="I44" s="52">
        <v>300</v>
      </c>
    </row>
    <row r="45" spans="1:9" ht="18" customHeight="1">
      <c r="A45" s="184" t="s">
        <v>310</v>
      </c>
      <c r="B45" s="184" t="s">
        <v>89</v>
      </c>
      <c r="C45" s="3" t="s">
        <v>84</v>
      </c>
      <c r="D45" s="27"/>
      <c r="E45" s="52">
        <f>5500</f>
        <v>5500</v>
      </c>
      <c r="F45" s="52">
        <f>5500</f>
        <v>5500</v>
      </c>
      <c r="G45" s="52">
        <f>5500</f>
        <v>5500</v>
      </c>
      <c r="H45" s="52">
        <f>5500</f>
        <v>5500</v>
      </c>
      <c r="I45" s="52">
        <f>5500</f>
        <v>5500</v>
      </c>
    </row>
    <row r="46" spans="1:9" ht="58.5" customHeight="1">
      <c r="A46" s="185"/>
      <c r="B46" s="185"/>
      <c r="C46" s="3" t="s">
        <v>558</v>
      </c>
      <c r="D46" s="27">
        <v>90505030632934000</v>
      </c>
      <c r="E46" s="52">
        <v>5500</v>
      </c>
      <c r="F46" s="52">
        <v>5500</v>
      </c>
      <c r="G46" s="52">
        <v>5500</v>
      </c>
      <c r="H46" s="52">
        <v>5500</v>
      </c>
      <c r="I46" s="52">
        <v>5500</v>
      </c>
    </row>
    <row r="47" spans="1:9" s="82" customFormat="1" ht="21.75" customHeight="1">
      <c r="A47" s="70"/>
      <c r="B47" s="70"/>
      <c r="C47" s="67"/>
      <c r="D47" s="85"/>
      <c r="E47" s="78"/>
      <c r="F47" s="78"/>
      <c r="G47" s="78"/>
      <c r="H47" s="78"/>
      <c r="I47" s="78"/>
    </row>
    <row r="48" spans="1:9" ht="21" customHeight="1">
      <c r="A48" s="170" t="s">
        <v>311</v>
      </c>
      <c r="B48" s="170" t="s">
        <v>202</v>
      </c>
      <c r="C48" s="3" t="s">
        <v>84</v>
      </c>
      <c r="D48" s="27"/>
      <c r="E48" s="52">
        <f>E50+E49</f>
        <v>10500</v>
      </c>
      <c r="F48" s="52">
        <f>F50+F49</f>
        <v>10500</v>
      </c>
      <c r="G48" s="52">
        <f>G50+G49</f>
        <v>10500</v>
      </c>
      <c r="H48" s="52">
        <f>H50+H49</f>
        <v>10500</v>
      </c>
      <c r="I48" s="52">
        <f>I50+I49</f>
        <v>10500</v>
      </c>
    </row>
    <row r="49" spans="1:9" ht="49.5" customHeight="1">
      <c r="A49" s="170"/>
      <c r="B49" s="170"/>
      <c r="C49" s="3" t="s">
        <v>271</v>
      </c>
      <c r="D49" s="27" t="s">
        <v>105</v>
      </c>
      <c r="E49" s="52">
        <v>500</v>
      </c>
      <c r="F49" s="52">
        <v>500</v>
      </c>
      <c r="G49" s="52">
        <v>500</v>
      </c>
      <c r="H49" s="52">
        <v>500</v>
      </c>
      <c r="I49" s="52">
        <v>500</v>
      </c>
    </row>
    <row r="50" spans="1:9" ht="51.75" customHeight="1">
      <c r="A50" s="170"/>
      <c r="B50" s="170"/>
      <c r="C50" s="3" t="s">
        <v>558</v>
      </c>
      <c r="D50" s="27" t="s">
        <v>104</v>
      </c>
      <c r="E50" s="52">
        <v>10000</v>
      </c>
      <c r="F50" s="52">
        <v>10000</v>
      </c>
      <c r="G50" s="52">
        <v>10000</v>
      </c>
      <c r="H50" s="52">
        <v>10000</v>
      </c>
      <c r="I50" s="52">
        <v>10000</v>
      </c>
    </row>
    <row r="51" spans="1:9" ht="18" customHeight="1">
      <c r="A51" s="170" t="s">
        <v>58</v>
      </c>
      <c r="B51" s="170" t="s">
        <v>211</v>
      </c>
      <c r="C51" s="3" t="s">
        <v>84</v>
      </c>
      <c r="D51" s="27"/>
      <c r="E51" s="52">
        <f>SUM(E52)</f>
        <v>10056</v>
      </c>
      <c r="F51" s="52">
        <v>10056</v>
      </c>
      <c r="G51" s="52">
        <v>10056</v>
      </c>
      <c r="H51" s="52">
        <v>10056</v>
      </c>
      <c r="I51" s="52">
        <v>10056</v>
      </c>
    </row>
    <row r="52" spans="1:9" ht="48.75" customHeight="1">
      <c r="A52" s="170"/>
      <c r="B52" s="170"/>
      <c r="C52" s="3" t="s">
        <v>271</v>
      </c>
      <c r="D52" s="27" t="s">
        <v>109</v>
      </c>
      <c r="E52" s="52">
        <v>10056</v>
      </c>
      <c r="F52" s="52">
        <v>10056</v>
      </c>
      <c r="G52" s="52">
        <v>10056</v>
      </c>
      <c r="H52" s="52">
        <v>10056</v>
      </c>
      <c r="I52" s="52">
        <v>10056</v>
      </c>
    </row>
    <row r="53" spans="1:9" ht="19.5" customHeight="1">
      <c r="A53" s="170" t="s">
        <v>90</v>
      </c>
      <c r="B53" s="170" t="s">
        <v>306</v>
      </c>
      <c r="C53" s="3" t="s">
        <v>84</v>
      </c>
      <c r="D53" s="27"/>
      <c r="E53" s="52">
        <f>E54</f>
        <v>1827</v>
      </c>
      <c r="F53" s="52">
        <f>F54</f>
        <v>1827</v>
      </c>
      <c r="G53" s="52">
        <f>G54</f>
        <v>1827</v>
      </c>
      <c r="H53" s="52">
        <f>H54</f>
        <v>1827</v>
      </c>
      <c r="I53" s="52">
        <f>I54</f>
        <v>1827</v>
      </c>
    </row>
    <row r="54" spans="1:9" ht="48" customHeight="1">
      <c r="A54" s="170"/>
      <c r="B54" s="170"/>
      <c r="C54" s="31" t="s">
        <v>271</v>
      </c>
      <c r="D54" s="64" t="s">
        <v>110</v>
      </c>
      <c r="E54" s="53">
        <v>1827</v>
      </c>
      <c r="F54" s="53">
        <v>1827</v>
      </c>
      <c r="G54" s="53">
        <v>1827</v>
      </c>
      <c r="H54" s="53">
        <v>1827</v>
      </c>
      <c r="I54" s="53">
        <v>1827</v>
      </c>
    </row>
    <row r="55" spans="1:9" ht="31.5" customHeight="1">
      <c r="A55" s="153" t="s">
        <v>91</v>
      </c>
      <c r="B55" s="30" t="s">
        <v>93</v>
      </c>
      <c r="C55" s="29" t="s">
        <v>84</v>
      </c>
      <c r="D55" s="27"/>
      <c r="E55" s="68">
        <f>E56+E58+E59</f>
        <v>6500</v>
      </c>
      <c r="F55" s="68">
        <f>F56+F58+F59</f>
        <v>6500</v>
      </c>
      <c r="G55" s="68">
        <f>G56+G58+G59</f>
        <v>6500</v>
      </c>
      <c r="H55" s="68">
        <f>H56+H58+H59</f>
        <v>6500</v>
      </c>
      <c r="I55" s="68">
        <f>I56+I58+I59</f>
        <v>6500</v>
      </c>
    </row>
    <row r="56" spans="1:9" ht="63.75" customHeight="1">
      <c r="A56" s="136"/>
      <c r="B56" s="136" t="s">
        <v>94</v>
      </c>
      <c r="C56" s="184" t="s">
        <v>271</v>
      </c>
      <c r="D56" s="139" t="s">
        <v>105</v>
      </c>
      <c r="E56" s="134">
        <v>4000</v>
      </c>
      <c r="F56" s="134">
        <v>4000</v>
      </c>
      <c r="G56" s="134">
        <v>4000</v>
      </c>
      <c r="H56" s="134">
        <v>4000</v>
      </c>
      <c r="I56" s="134">
        <v>4000</v>
      </c>
    </row>
    <row r="57" spans="1:9" ht="12.75">
      <c r="A57" s="137"/>
      <c r="B57" s="136"/>
      <c r="C57" s="162"/>
      <c r="D57" s="140"/>
      <c r="E57" s="135"/>
      <c r="F57" s="135"/>
      <c r="G57" s="135"/>
      <c r="H57" s="135"/>
      <c r="I57" s="135"/>
    </row>
    <row r="58" spans="1:9" ht="25.5">
      <c r="A58" s="137"/>
      <c r="B58" s="106" t="s">
        <v>107</v>
      </c>
      <c r="C58" s="107"/>
      <c r="D58" s="141"/>
      <c r="E58" s="53">
        <v>500</v>
      </c>
      <c r="F58" s="53">
        <v>500</v>
      </c>
      <c r="G58" s="53">
        <v>500</v>
      </c>
      <c r="H58" s="53">
        <v>500</v>
      </c>
      <c r="I58" s="53">
        <v>500</v>
      </c>
    </row>
    <row r="59" spans="1:9" ht="53.25" customHeight="1">
      <c r="A59" s="138"/>
      <c r="B59" s="55" t="s">
        <v>106</v>
      </c>
      <c r="C59" s="108" t="s">
        <v>558</v>
      </c>
      <c r="D59" s="66" t="s">
        <v>104</v>
      </c>
      <c r="E59" s="52">
        <f>2000</f>
        <v>2000</v>
      </c>
      <c r="F59" s="52">
        <f>2000</f>
        <v>2000</v>
      </c>
      <c r="G59" s="52">
        <f>2000</f>
        <v>2000</v>
      </c>
      <c r="H59" s="52">
        <f>2000</f>
        <v>2000</v>
      </c>
      <c r="I59" s="52">
        <f>2000</f>
        <v>2000</v>
      </c>
    </row>
    <row r="60" spans="1:9" s="82" customFormat="1" ht="54.75" customHeight="1">
      <c r="A60" s="67"/>
      <c r="B60" s="70"/>
      <c r="C60" s="67"/>
      <c r="D60" s="85"/>
      <c r="E60" s="78"/>
      <c r="F60" s="78"/>
      <c r="G60" s="78"/>
      <c r="H60" s="78"/>
      <c r="I60" s="78"/>
    </row>
    <row r="61" spans="1:9" ht="21" customHeight="1">
      <c r="A61" s="170" t="s">
        <v>199</v>
      </c>
      <c r="B61" s="184" t="s">
        <v>206</v>
      </c>
      <c r="C61" s="3" t="s">
        <v>92</v>
      </c>
      <c r="D61" s="27"/>
      <c r="E61" s="52">
        <f>E62</f>
        <v>500</v>
      </c>
      <c r="F61" s="52">
        <f>F62</f>
        <v>500</v>
      </c>
      <c r="G61" s="52">
        <f>G62</f>
        <v>500</v>
      </c>
      <c r="H61" s="52">
        <f>H62</f>
        <v>500</v>
      </c>
      <c r="I61" s="52">
        <v>0</v>
      </c>
    </row>
    <row r="62" spans="1:9" ht="110.25" customHeight="1">
      <c r="A62" s="170"/>
      <c r="B62" s="185"/>
      <c r="C62" s="3" t="s">
        <v>271</v>
      </c>
      <c r="D62" s="27">
        <v>90605030642852000</v>
      </c>
      <c r="E62" s="52">
        <v>500</v>
      </c>
      <c r="F62" s="52">
        <v>500</v>
      </c>
      <c r="G62" s="52">
        <v>500</v>
      </c>
      <c r="H62" s="52">
        <v>500</v>
      </c>
      <c r="I62" s="69">
        <v>0</v>
      </c>
    </row>
    <row r="63" spans="1:9" ht="17.25" customHeight="1">
      <c r="A63" s="170" t="s">
        <v>296</v>
      </c>
      <c r="B63" s="170" t="s">
        <v>207</v>
      </c>
      <c r="C63" s="3" t="s">
        <v>84</v>
      </c>
      <c r="D63" s="27"/>
      <c r="E63" s="52">
        <f>E64</f>
        <v>500</v>
      </c>
      <c r="F63" s="52">
        <f>F64</f>
        <v>500</v>
      </c>
      <c r="G63" s="52">
        <f>G64</f>
        <v>500</v>
      </c>
      <c r="H63" s="52">
        <f>H64</f>
        <v>500</v>
      </c>
      <c r="I63" s="52">
        <v>0</v>
      </c>
    </row>
    <row r="64" spans="1:9" ht="114" customHeight="1">
      <c r="A64" s="170"/>
      <c r="B64" s="170"/>
      <c r="C64" s="3" t="s">
        <v>271</v>
      </c>
      <c r="D64" s="27" t="s">
        <v>102</v>
      </c>
      <c r="E64" s="52">
        <v>500</v>
      </c>
      <c r="F64" s="52">
        <v>500</v>
      </c>
      <c r="G64" s="52">
        <v>500</v>
      </c>
      <c r="H64" s="52">
        <v>500</v>
      </c>
      <c r="I64" s="69">
        <v>0</v>
      </c>
    </row>
    <row r="65" spans="1:9" ht="18.75" customHeight="1">
      <c r="A65" s="170" t="s">
        <v>157</v>
      </c>
      <c r="B65" s="170" t="s">
        <v>596</v>
      </c>
      <c r="C65" s="3" t="s">
        <v>92</v>
      </c>
      <c r="D65" s="27"/>
      <c r="E65" s="53">
        <f>E66+E67+E68+E69+E70+E71+E71+E72</f>
        <v>400</v>
      </c>
      <c r="F65" s="53">
        <f>F66+F67+F68+F69+F70+F71+F71+F72</f>
        <v>400</v>
      </c>
      <c r="G65" s="53">
        <f>G66+G67+G68+G69+G70+G71+G71+G72</f>
        <v>400</v>
      </c>
      <c r="H65" s="53">
        <v>0</v>
      </c>
      <c r="I65" s="53">
        <v>0</v>
      </c>
    </row>
    <row r="66" spans="1:9" ht="42" customHeight="1">
      <c r="A66" s="170"/>
      <c r="B66" s="170"/>
      <c r="C66" s="55" t="s">
        <v>271</v>
      </c>
      <c r="D66" s="66"/>
      <c r="E66" s="53">
        <f>E74+E90</f>
        <v>315</v>
      </c>
      <c r="F66" s="53">
        <f>F74+F90</f>
        <v>315</v>
      </c>
      <c r="G66" s="53">
        <f>G74+G90</f>
        <v>315</v>
      </c>
      <c r="H66" s="53">
        <v>0</v>
      </c>
      <c r="I66" s="53">
        <v>0</v>
      </c>
    </row>
    <row r="67" spans="1:9" ht="40.5" customHeight="1">
      <c r="A67" s="170"/>
      <c r="B67" s="170"/>
      <c r="C67" s="55" t="s">
        <v>556</v>
      </c>
      <c r="D67" s="66"/>
      <c r="E67" s="53">
        <f>E87</f>
        <v>70</v>
      </c>
      <c r="F67" s="53">
        <f>F87</f>
        <v>70</v>
      </c>
      <c r="G67" s="53">
        <f>G87</f>
        <v>70</v>
      </c>
      <c r="H67" s="53">
        <v>0</v>
      </c>
      <c r="I67" s="53">
        <v>0</v>
      </c>
    </row>
    <row r="68" spans="1:9" ht="38.25">
      <c r="A68" s="170"/>
      <c r="B68" s="170"/>
      <c r="C68" s="55" t="s">
        <v>95</v>
      </c>
      <c r="D68" s="66"/>
      <c r="E68" s="53">
        <f>E84</f>
        <v>15</v>
      </c>
      <c r="F68" s="53">
        <f>F84</f>
        <v>15</v>
      </c>
      <c r="G68" s="53">
        <f>G84</f>
        <v>15</v>
      </c>
      <c r="H68" s="53">
        <v>0</v>
      </c>
      <c r="I68" s="53">
        <v>0</v>
      </c>
    </row>
    <row r="69" spans="1:9" ht="40.5" customHeight="1">
      <c r="A69" s="170"/>
      <c r="B69" s="170"/>
      <c r="C69" s="55" t="s">
        <v>59</v>
      </c>
      <c r="D69" s="66"/>
      <c r="E69" s="53">
        <v>0</v>
      </c>
      <c r="F69" s="53">
        <v>0</v>
      </c>
      <c r="G69" s="53">
        <v>0</v>
      </c>
      <c r="H69" s="53">
        <v>0</v>
      </c>
      <c r="I69" s="53">
        <v>0</v>
      </c>
    </row>
    <row r="70" spans="1:9" ht="51">
      <c r="A70" s="170"/>
      <c r="B70" s="170"/>
      <c r="C70" s="3" t="s">
        <v>29</v>
      </c>
      <c r="D70" s="27"/>
      <c r="E70" s="52">
        <v>0</v>
      </c>
      <c r="F70" s="52">
        <v>0</v>
      </c>
      <c r="G70" s="52">
        <v>0</v>
      </c>
      <c r="H70" s="52">
        <v>0</v>
      </c>
      <c r="I70" s="52">
        <v>0</v>
      </c>
    </row>
    <row r="71" spans="1:9" ht="40.5" customHeight="1">
      <c r="A71" s="170"/>
      <c r="B71" s="170"/>
      <c r="C71" s="3" t="s">
        <v>557</v>
      </c>
      <c r="D71" s="27"/>
      <c r="E71" s="52">
        <v>0</v>
      </c>
      <c r="F71" s="52">
        <v>0</v>
      </c>
      <c r="G71" s="52">
        <v>0</v>
      </c>
      <c r="H71" s="52">
        <v>0</v>
      </c>
      <c r="I71" s="52">
        <v>0</v>
      </c>
    </row>
    <row r="72" spans="1:9" ht="61.5" customHeight="1">
      <c r="A72" s="170"/>
      <c r="B72" s="170"/>
      <c r="C72" s="55" t="s">
        <v>111</v>
      </c>
      <c r="D72" s="66"/>
      <c r="E72" s="52">
        <v>0</v>
      </c>
      <c r="F72" s="52">
        <v>0</v>
      </c>
      <c r="G72" s="52">
        <v>0</v>
      </c>
      <c r="H72" s="52">
        <v>0</v>
      </c>
      <c r="I72" s="52">
        <v>0</v>
      </c>
    </row>
    <row r="73" spans="1:9" ht="21" customHeight="1">
      <c r="A73" s="184" t="s">
        <v>296</v>
      </c>
      <c r="B73" s="184" t="s">
        <v>34</v>
      </c>
      <c r="C73" s="55" t="s">
        <v>84</v>
      </c>
      <c r="D73" s="66"/>
      <c r="E73" s="53">
        <f>E74+E75+E76+E77+E78</f>
        <v>170</v>
      </c>
      <c r="F73" s="53">
        <f>F74+F75+F76+F77+F78</f>
        <v>170</v>
      </c>
      <c r="G73" s="53">
        <f>G74+G75+G76+G77+G78</f>
        <v>170</v>
      </c>
      <c r="H73" s="53">
        <f>H74+H75+H76+H77+H78</f>
        <v>170</v>
      </c>
      <c r="I73" s="53">
        <f>I74+I75+I76+I77+I78</f>
        <v>170</v>
      </c>
    </row>
    <row r="74" spans="1:9" ht="42.75" customHeight="1">
      <c r="A74" s="162"/>
      <c r="B74" s="162"/>
      <c r="C74" s="55" t="s">
        <v>271</v>
      </c>
      <c r="D74" s="66">
        <v>90601130652848000</v>
      </c>
      <c r="E74" s="53">
        <v>170</v>
      </c>
      <c r="F74" s="53">
        <v>170</v>
      </c>
      <c r="G74" s="53">
        <v>170</v>
      </c>
      <c r="H74" s="53">
        <v>170</v>
      </c>
      <c r="I74" s="53">
        <v>170</v>
      </c>
    </row>
    <row r="75" spans="1:9" ht="41.25" customHeight="1">
      <c r="A75" s="162"/>
      <c r="B75" s="162"/>
      <c r="C75" s="55" t="s">
        <v>556</v>
      </c>
      <c r="D75" s="66"/>
      <c r="E75" s="53">
        <v>0</v>
      </c>
      <c r="F75" s="53">
        <v>0</v>
      </c>
      <c r="G75" s="53">
        <v>0</v>
      </c>
      <c r="H75" s="53">
        <v>0</v>
      </c>
      <c r="I75" s="53">
        <v>0</v>
      </c>
    </row>
    <row r="76" spans="1:9" ht="41.25" customHeight="1">
      <c r="A76" s="185"/>
      <c r="B76" s="185"/>
      <c r="C76" s="55" t="s">
        <v>59</v>
      </c>
      <c r="D76" s="66"/>
      <c r="E76" s="52">
        <v>0</v>
      </c>
      <c r="F76" s="52">
        <v>0</v>
      </c>
      <c r="G76" s="52">
        <v>0</v>
      </c>
      <c r="H76" s="52">
        <v>0</v>
      </c>
      <c r="I76" s="52">
        <v>0</v>
      </c>
    </row>
    <row r="77" spans="1:9" ht="44.25" customHeight="1">
      <c r="A77" s="153"/>
      <c r="B77" s="184"/>
      <c r="C77" s="3" t="s">
        <v>557</v>
      </c>
      <c r="D77" s="27"/>
      <c r="E77" s="52">
        <v>0</v>
      </c>
      <c r="F77" s="52">
        <v>0</v>
      </c>
      <c r="G77" s="52">
        <v>0</v>
      </c>
      <c r="H77" s="52">
        <v>0</v>
      </c>
      <c r="I77" s="52">
        <v>0</v>
      </c>
    </row>
    <row r="78" spans="1:9" ht="57" customHeight="1">
      <c r="A78" s="154"/>
      <c r="B78" s="185"/>
      <c r="C78" s="55" t="s">
        <v>226</v>
      </c>
      <c r="D78" s="66"/>
      <c r="E78" s="53">
        <v>0</v>
      </c>
      <c r="F78" s="53">
        <v>0</v>
      </c>
      <c r="G78" s="53">
        <v>0</v>
      </c>
      <c r="H78" s="53">
        <v>0</v>
      </c>
      <c r="I78" s="53">
        <v>0</v>
      </c>
    </row>
    <row r="79" spans="1:9" ht="18.75" customHeight="1">
      <c r="A79" s="153" t="s">
        <v>309</v>
      </c>
      <c r="B79" s="184" t="s">
        <v>112</v>
      </c>
      <c r="C79" s="3" t="s">
        <v>84</v>
      </c>
      <c r="D79" s="27"/>
      <c r="E79" s="53">
        <f>E80+E81</f>
        <v>0</v>
      </c>
      <c r="F79" s="53">
        <f>F80+F81</f>
        <v>0</v>
      </c>
      <c r="G79" s="53">
        <f>G80+G81</f>
        <v>0</v>
      </c>
      <c r="H79" s="53">
        <f>H80+H81</f>
        <v>0</v>
      </c>
      <c r="I79" s="53">
        <f>I80+I81</f>
        <v>0</v>
      </c>
    </row>
    <row r="80" spans="1:9" ht="45" customHeight="1">
      <c r="A80" s="136"/>
      <c r="B80" s="162"/>
      <c r="C80" s="55" t="s">
        <v>59</v>
      </c>
      <c r="D80" s="66"/>
      <c r="E80" s="52">
        <v>0</v>
      </c>
      <c r="F80" s="52">
        <v>0</v>
      </c>
      <c r="G80" s="52">
        <v>0</v>
      </c>
      <c r="H80" s="52">
        <v>0</v>
      </c>
      <c r="I80" s="52">
        <v>0</v>
      </c>
    </row>
    <row r="81" spans="1:9" ht="51">
      <c r="A81" s="154"/>
      <c r="B81" s="185"/>
      <c r="C81" s="55" t="s">
        <v>225</v>
      </c>
      <c r="D81" s="66"/>
      <c r="E81" s="52">
        <v>0</v>
      </c>
      <c r="F81" s="52">
        <v>0</v>
      </c>
      <c r="G81" s="52">
        <v>0</v>
      </c>
      <c r="H81" s="52">
        <v>0</v>
      </c>
      <c r="I81" s="52">
        <v>0</v>
      </c>
    </row>
    <row r="82" spans="1:9" s="82" customFormat="1" ht="23.25" customHeight="1">
      <c r="A82" s="67"/>
      <c r="B82" s="70"/>
      <c r="C82" s="67"/>
      <c r="D82" s="85"/>
      <c r="E82" s="78"/>
      <c r="F82" s="78"/>
      <c r="G82" s="78"/>
      <c r="H82" s="78"/>
      <c r="I82" s="78"/>
    </row>
    <row r="83" spans="1:9" ht="19.5" customHeight="1">
      <c r="A83" s="153" t="s">
        <v>310</v>
      </c>
      <c r="B83" s="184" t="s">
        <v>578</v>
      </c>
      <c r="C83" s="3" t="s">
        <v>84</v>
      </c>
      <c r="D83" s="27"/>
      <c r="E83" s="53">
        <f>E84+E85</f>
        <v>15</v>
      </c>
      <c r="F83" s="53">
        <f>F84+F85</f>
        <v>15</v>
      </c>
      <c r="G83" s="53">
        <f>G84+G85</f>
        <v>15</v>
      </c>
      <c r="H83" s="53">
        <f>H84+H85</f>
        <v>15</v>
      </c>
      <c r="I83" s="53">
        <f>I84+I85</f>
        <v>15</v>
      </c>
    </row>
    <row r="84" spans="1:9" ht="38.25">
      <c r="A84" s="136"/>
      <c r="B84" s="162"/>
      <c r="C84" s="55" t="s">
        <v>96</v>
      </c>
      <c r="D84" s="66"/>
      <c r="E84" s="53">
        <v>15</v>
      </c>
      <c r="F84" s="53">
        <v>15</v>
      </c>
      <c r="G84" s="53">
        <v>15</v>
      </c>
      <c r="H84" s="53">
        <v>15</v>
      </c>
      <c r="I84" s="53">
        <v>15</v>
      </c>
    </row>
    <row r="85" spans="1:9" ht="51">
      <c r="A85" s="154"/>
      <c r="B85" s="185"/>
      <c r="C85" s="55" t="s">
        <v>29</v>
      </c>
      <c r="D85" s="66"/>
      <c r="E85" s="52">
        <v>0</v>
      </c>
      <c r="F85" s="52">
        <v>0</v>
      </c>
      <c r="G85" s="52">
        <v>0</v>
      </c>
      <c r="H85" s="52">
        <v>0</v>
      </c>
      <c r="I85" s="52">
        <v>0</v>
      </c>
    </row>
    <row r="86" spans="1:9" ht="18.75" customHeight="1">
      <c r="A86" s="153" t="s">
        <v>311</v>
      </c>
      <c r="B86" s="184" t="s">
        <v>57</v>
      </c>
      <c r="C86" s="3" t="s">
        <v>84</v>
      </c>
      <c r="D86" s="27"/>
      <c r="E86" s="53">
        <f>E87+E88</f>
        <v>70</v>
      </c>
      <c r="F86" s="53">
        <f>F87+F88</f>
        <v>70</v>
      </c>
      <c r="G86" s="53">
        <f>G87+G88</f>
        <v>70</v>
      </c>
      <c r="H86" s="53">
        <f>H87+H88</f>
        <v>70</v>
      </c>
      <c r="I86" s="53">
        <f>I87+I88</f>
        <v>70</v>
      </c>
    </row>
    <row r="87" spans="1:9" ht="38.25">
      <c r="A87" s="136"/>
      <c r="B87" s="162"/>
      <c r="C87" s="55" t="s">
        <v>556</v>
      </c>
      <c r="D87" s="66">
        <v>95708010652848000</v>
      </c>
      <c r="E87" s="53">
        <v>70</v>
      </c>
      <c r="F87" s="53">
        <v>70</v>
      </c>
      <c r="G87" s="53">
        <v>70</v>
      </c>
      <c r="H87" s="53">
        <v>70</v>
      </c>
      <c r="I87" s="53">
        <v>70</v>
      </c>
    </row>
    <row r="88" spans="1:9" ht="51">
      <c r="A88" s="154"/>
      <c r="B88" s="185"/>
      <c r="C88" s="55" t="s">
        <v>29</v>
      </c>
      <c r="D88" s="66"/>
      <c r="E88" s="52">
        <v>0</v>
      </c>
      <c r="F88" s="52">
        <v>0</v>
      </c>
      <c r="G88" s="52">
        <v>0</v>
      </c>
      <c r="H88" s="52">
        <v>0</v>
      </c>
      <c r="I88" s="52">
        <v>0</v>
      </c>
    </row>
    <row r="89" spans="1:9" ht="16.5" customHeight="1">
      <c r="A89" s="153" t="s">
        <v>58</v>
      </c>
      <c r="B89" s="184" t="s">
        <v>588</v>
      </c>
      <c r="C89" s="3" t="s">
        <v>84</v>
      </c>
      <c r="D89" s="27"/>
      <c r="E89" s="53">
        <f>E90+E91</f>
        <v>145</v>
      </c>
      <c r="F89" s="53">
        <f>F90+F91</f>
        <v>145</v>
      </c>
      <c r="G89" s="53">
        <f>G90+G91</f>
        <v>145</v>
      </c>
      <c r="H89" s="53">
        <f>H90+H91</f>
        <v>145</v>
      </c>
      <c r="I89" s="53">
        <f>I90+I91</f>
        <v>145</v>
      </c>
    </row>
    <row r="90" spans="1:9" ht="46.5" customHeight="1">
      <c r="A90" s="136"/>
      <c r="B90" s="162"/>
      <c r="C90" s="55" t="s">
        <v>271</v>
      </c>
      <c r="D90" s="27"/>
      <c r="E90" s="52">
        <v>145</v>
      </c>
      <c r="F90" s="52">
        <v>145</v>
      </c>
      <c r="G90" s="52">
        <v>145</v>
      </c>
      <c r="H90" s="52">
        <v>145</v>
      </c>
      <c r="I90" s="52">
        <v>145</v>
      </c>
    </row>
    <row r="91" spans="1:9" ht="58.5" customHeight="1">
      <c r="A91" s="154"/>
      <c r="B91" s="185"/>
      <c r="C91" s="3" t="s">
        <v>29</v>
      </c>
      <c r="D91" s="27"/>
      <c r="E91" s="52">
        <v>0</v>
      </c>
      <c r="F91" s="52">
        <v>0</v>
      </c>
      <c r="G91" s="52">
        <v>0</v>
      </c>
      <c r="H91" s="52">
        <v>0</v>
      </c>
      <c r="I91" s="52">
        <v>0</v>
      </c>
    </row>
    <row r="92" spans="1:9" ht="23.25" customHeight="1">
      <c r="A92" s="171" t="s">
        <v>197</v>
      </c>
      <c r="B92" s="171" t="s">
        <v>555</v>
      </c>
      <c r="C92" s="3" t="s">
        <v>92</v>
      </c>
      <c r="D92" s="27"/>
      <c r="E92" s="52">
        <f>E94+E93</f>
        <v>1000</v>
      </c>
      <c r="F92" s="52">
        <f>F94+F93</f>
        <v>1000</v>
      </c>
      <c r="G92" s="52">
        <f>G94+G93</f>
        <v>1000</v>
      </c>
      <c r="H92" s="52">
        <f>H94+H93</f>
        <v>1000</v>
      </c>
      <c r="I92" s="52">
        <f>I94+I93</f>
        <v>1000</v>
      </c>
    </row>
    <row r="93" spans="1:9" ht="45" customHeight="1">
      <c r="A93" s="171"/>
      <c r="B93" s="171"/>
      <c r="C93" s="3" t="s">
        <v>556</v>
      </c>
      <c r="D93" s="27">
        <v>95708010664906000</v>
      </c>
      <c r="E93" s="52">
        <f>E97</f>
        <v>210</v>
      </c>
      <c r="F93" s="52">
        <f aca="true" t="shared" si="0" ref="F93:I94">F97</f>
        <v>210</v>
      </c>
      <c r="G93" s="52">
        <f t="shared" si="0"/>
        <v>210</v>
      </c>
      <c r="H93" s="52">
        <f t="shared" si="0"/>
        <v>210</v>
      </c>
      <c r="I93" s="52">
        <f t="shared" si="0"/>
        <v>210</v>
      </c>
    </row>
    <row r="94" spans="1:9" ht="50.25" customHeight="1">
      <c r="A94" s="171"/>
      <c r="B94" s="171"/>
      <c r="C94" s="3" t="s">
        <v>557</v>
      </c>
      <c r="D94" s="27">
        <v>97407020664906000</v>
      </c>
      <c r="E94" s="52">
        <f>E98</f>
        <v>790</v>
      </c>
      <c r="F94" s="52">
        <f t="shared" si="0"/>
        <v>790</v>
      </c>
      <c r="G94" s="52">
        <f t="shared" si="0"/>
        <v>790</v>
      </c>
      <c r="H94" s="52">
        <f t="shared" si="0"/>
        <v>790</v>
      </c>
      <c r="I94" s="52">
        <f t="shared" si="0"/>
        <v>790</v>
      </c>
    </row>
    <row r="95" spans="1:9" s="82" customFormat="1" ht="43.5" customHeight="1">
      <c r="A95" s="67"/>
      <c r="B95" s="67"/>
      <c r="C95" s="67"/>
      <c r="D95" s="85"/>
      <c r="E95" s="78"/>
      <c r="F95" s="78"/>
      <c r="G95" s="78"/>
      <c r="H95" s="78"/>
      <c r="I95" s="78"/>
    </row>
    <row r="96" spans="1:9" ht="20.25" customHeight="1">
      <c r="A96" s="184" t="s">
        <v>296</v>
      </c>
      <c r="B96" s="184" t="s">
        <v>97</v>
      </c>
      <c r="C96" s="3" t="s">
        <v>84</v>
      </c>
      <c r="D96" s="27"/>
      <c r="E96" s="52">
        <f>E97+E98</f>
        <v>1000</v>
      </c>
      <c r="F96" s="52">
        <f>F97+F98</f>
        <v>1000</v>
      </c>
      <c r="G96" s="52">
        <f>G97+G98</f>
        <v>1000</v>
      </c>
      <c r="H96" s="52">
        <f>H97+H98</f>
        <v>1000</v>
      </c>
      <c r="I96" s="52">
        <f>I97+I98</f>
        <v>1000</v>
      </c>
    </row>
    <row r="97" spans="1:9" ht="44.25" customHeight="1">
      <c r="A97" s="142"/>
      <c r="B97" s="142"/>
      <c r="C97" s="3" t="s">
        <v>556</v>
      </c>
      <c r="D97" s="27"/>
      <c r="E97" s="52">
        <v>210</v>
      </c>
      <c r="F97" s="52">
        <f>E97</f>
        <v>210</v>
      </c>
      <c r="G97" s="52">
        <f aca="true" t="shared" si="1" ref="G97:I98">F97</f>
        <v>210</v>
      </c>
      <c r="H97" s="52">
        <f t="shared" si="1"/>
        <v>210</v>
      </c>
      <c r="I97" s="52">
        <f t="shared" si="1"/>
        <v>210</v>
      </c>
    </row>
    <row r="98" spans="1:9" ht="50.25" customHeight="1">
      <c r="A98" s="133"/>
      <c r="B98" s="133"/>
      <c r="C98" s="3" t="s">
        <v>557</v>
      </c>
      <c r="D98" s="27"/>
      <c r="E98" s="52">
        <v>790</v>
      </c>
      <c r="F98" s="52">
        <f>E98</f>
        <v>790</v>
      </c>
      <c r="G98" s="52">
        <f t="shared" si="1"/>
        <v>790</v>
      </c>
      <c r="H98" s="52">
        <f t="shared" si="1"/>
        <v>790</v>
      </c>
      <c r="I98" s="52">
        <f t="shared" si="1"/>
        <v>790</v>
      </c>
    </row>
    <row r="99" spans="1:9" ht="21" customHeight="1">
      <c r="A99" s="162" t="s">
        <v>165</v>
      </c>
      <c r="B99" s="184" t="s">
        <v>63</v>
      </c>
      <c r="C99" s="3" t="s">
        <v>92</v>
      </c>
      <c r="D99" s="27"/>
      <c r="E99" s="52">
        <f>E100</f>
        <v>21458</v>
      </c>
      <c r="F99" s="52">
        <f>F100</f>
        <v>21458</v>
      </c>
      <c r="G99" s="52">
        <f>G100</f>
        <v>21458</v>
      </c>
      <c r="H99" s="52">
        <f>H100</f>
        <v>21458</v>
      </c>
      <c r="I99" s="52">
        <f>I100</f>
        <v>21458</v>
      </c>
    </row>
    <row r="100" spans="1:9" ht="108" customHeight="1">
      <c r="A100" s="185"/>
      <c r="B100" s="185"/>
      <c r="C100" s="3" t="s">
        <v>271</v>
      </c>
      <c r="D100" s="27">
        <v>90604090672969000</v>
      </c>
      <c r="E100" s="52">
        <f>21458</f>
        <v>21458</v>
      </c>
      <c r="F100" s="52">
        <f>21458</f>
        <v>21458</v>
      </c>
      <c r="G100" s="52">
        <f>21458</f>
        <v>21458</v>
      </c>
      <c r="H100" s="52">
        <f>21458</f>
        <v>21458</v>
      </c>
      <c r="I100" s="52">
        <f>21458</f>
        <v>21458</v>
      </c>
    </row>
    <row r="101" spans="1:9" ht="20.25" customHeight="1">
      <c r="A101" s="184" t="s">
        <v>198</v>
      </c>
      <c r="B101" s="184" t="s">
        <v>67</v>
      </c>
      <c r="C101" s="3" t="s">
        <v>92</v>
      </c>
      <c r="D101" s="27"/>
      <c r="E101" s="52">
        <f>E102</f>
        <v>6836.6</v>
      </c>
      <c r="F101" s="52">
        <f>F102</f>
        <v>6836.6</v>
      </c>
      <c r="G101" s="52">
        <f>G102</f>
        <v>6836.6</v>
      </c>
      <c r="H101" s="52">
        <f>H102</f>
        <v>6836.6</v>
      </c>
      <c r="I101" s="52">
        <f>I102</f>
        <v>6836.6</v>
      </c>
    </row>
    <row r="102" spans="1:9" ht="72.75" customHeight="1">
      <c r="A102" s="185"/>
      <c r="B102" s="185"/>
      <c r="C102" s="3" t="s">
        <v>271</v>
      </c>
      <c r="D102" s="27">
        <v>90601040682902000</v>
      </c>
      <c r="E102" s="52">
        <v>6836.6</v>
      </c>
      <c r="F102" s="52">
        <v>6836.6</v>
      </c>
      <c r="G102" s="52">
        <v>6836.6</v>
      </c>
      <c r="H102" s="52">
        <v>6836.6</v>
      </c>
      <c r="I102" s="52">
        <v>6836.6</v>
      </c>
    </row>
  </sheetData>
  <sheetProtection/>
  <mergeCells count="78">
    <mergeCell ref="A99:A100"/>
    <mergeCell ref="B99:B100"/>
    <mergeCell ref="B73:B76"/>
    <mergeCell ref="B77:B78"/>
    <mergeCell ref="A73:A76"/>
    <mergeCell ref="A77:A78"/>
    <mergeCell ref="A92:A94"/>
    <mergeCell ref="B92:B94"/>
    <mergeCell ref="B89:B91"/>
    <mergeCell ref="A79:A81"/>
    <mergeCell ref="A101:A102"/>
    <mergeCell ref="B101:B102"/>
    <mergeCell ref="B79:B81"/>
    <mergeCell ref="A83:A85"/>
    <mergeCell ref="B83:B85"/>
    <mergeCell ref="A86:A88"/>
    <mergeCell ref="B86:B88"/>
    <mergeCell ref="A89:A91"/>
    <mergeCell ref="A96:A98"/>
    <mergeCell ref="B96:B98"/>
    <mergeCell ref="A61:A62"/>
    <mergeCell ref="B61:B62"/>
    <mergeCell ref="E56:E57"/>
    <mergeCell ref="C56:C57"/>
    <mergeCell ref="A55:A59"/>
    <mergeCell ref="B56:B57"/>
    <mergeCell ref="D56:D58"/>
    <mergeCell ref="F56:F57"/>
    <mergeCell ref="G56:G57"/>
    <mergeCell ref="H56:H57"/>
    <mergeCell ref="I56:I57"/>
    <mergeCell ref="A48:A50"/>
    <mergeCell ref="D4:D5"/>
    <mergeCell ref="B21:B22"/>
    <mergeCell ref="A13:A15"/>
    <mergeCell ref="B13:B15"/>
    <mergeCell ref="A23:A24"/>
    <mergeCell ref="B23:B24"/>
    <mergeCell ref="A16:A17"/>
    <mergeCell ref="B16:B17"/>
    <mergeCell ref="A18:A20"/>
    <mergeCell ref="A45:A46"/>
    <mergeCell ref="B45:B46"/>
    <mergeCell ref="B35:B38"/>
    <mergeCell ref="B26:B27"/>
    <mergeCell ref="A28:A29"/>
    <mergeCell ref="B28:B29"/>
    <mergeCell ref="A26:A27"/>
    <mergeCell ref="E4:I4"/>
    <mergeCell ref="B18:B20"/>
    <mergeCell ref="A21:A22"/>
    <mergeCell ref="B30:B31"/>
    <mergeCell ref="C4:C5"/>
    <mergeCell ref="A30:A31"/>
    <mergeCell ref="B6:B11"/>
    <mergeCell ref="A6:A11"/>
    <mergeCell ref="A4:A5"/>
    <mergeCell ref="B4:B5"/>
    <mergeCell ref="A71:A72"/>
    <mergeCell ref="B65:B70"/>
    <mergeCell ref="B71:B72"/>
    <mergeCell ref="H1:I1"/>
    <mergeCell ref="A2:I2"/>
    <mergeCell ref="A42:A44"/>
    <mergeCell ref="B42:B44"/>
    <mergeCell ref="A35:A38"/>
    <mergeCell ref="A39:A41"/>
    <mergeCell ref="B39:B41"/>
    <mergeCell ref="A65:A70"/>
    <mergeCell ref="B32:B33"/>
    <mergeCell ref="A63:A64"/>
    <mergeCell ref="B63:B64"/>
    <mergeCell ref="A53:A54"/>
    <mergeCell ref="B53:B54"/>
    <mergeCell ref="B48:B50"/>
    <mergeCell ref="A32:A33"/>
    <mergeCell ref="A51:A52"/>
    <mergeCell ref="B51:B52"/>
  </mergeCells>
  <printOptions/>
  <pageMargins left="0.7086614173228347" right="0.7086614173228347" top="0.7480314960629921" bottom="0.7480314960629921" header="0.31496062992125984" footer="0.31496062992125984"/>
  <pageSetup firstPageNumber="177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8"/>
  <sheetViews>
    <sheetView view="pageBreakPreview" zoomScale="80" zoomScaleSheetLayoutView="80" zoomScalePageLayoutView="120" workbookViewId="0" topLeftCell="A82">
      <selection activeCell="J85" sqref="J85"/>
    </sheetView>
  </sheetViews>
  <sheetFormatPr defaultColWidth="9.140625" defaultRowHeight="15"/>
  <cols>
    <col min="1" max="1" width="17.7109375" style="51" customWidth="1"/>
    <col min="2" max="2" width="28.7109375" style="51" customWidth="1"/>
    <col min="3" max="3" width="21.28125" style="51" customWidth="1"/>
    <col min="4" max="4" width="13.140625" style="51" customWidth="1"/>
    <col min="5" max="6" width="11.28125" style="51" customWidth="1"/>
    <col min="7" max="7" width="15.7109375" style="51" customWidth="1"/>
    <col min="8" max="8" width="10.00390625" style="51" customWidth="1"/>
    <col min="9" max="9" width="11.421875" style="51" bestFit="1" customWidth="1"/>
    <col min="10" max="16384" width="9.140625" style="51" customWidth="1"/>
  </cols>
  <sheetData>
    <row r="1" spans="1:8" ht="29.25" customHeight="1">
      <c r="A1" s="7"/>
      <c r="B1" s="7"/>
      <c r="C1" s="7"/>
      <c r="D1" s="7"/>
      <c r="E1" s="7"/>
      <c r="F1" s="7"/>
      <c r="G1" s="120" t="s">
        <v>256</v>
      </c>
      <c r="H1" s="120"/>
    </row>
    <row r="2" spans="1:8" ht="15">
      <c r="A2" s="121" t="s">
        <v>257</v>
      </c>
      <c r="B2" s="121"/>
      <c r="C2" s="121"/>
      <c r="D2" s="121"/>
      <c r="E2" s="121"/>
      <c r="F2" s="121"/>
      <c r="G2" s="121"/>
      <c r="H2" s="121"/>
    </row>
    <row r="3" spans="1:8" s="88" customFormat="1" ht="22.5" customHeight="1">
      <c r="A3" s="87"/>
      <c r="B3" s="87"/>
      <c r="C3" s="87"/>
      <c r="D3" s="87"/>
      <c r="E3" s="87"/>
      <c r="F3" s="87"/>
      <c r="G3" s="87"/>
      <c r="H3" s="87"/>
    </row>
    <row r="4" spans="1:8" ht="21.75" customHeight="1">
      <c r="A4" s="144" t="s">
        <v>253</v>
      </c>
      <c r="B4" s="144" t="s">
        <v>254</v>
      </c>
      <c r="C4" s="144" t="s">
        <v>258</v>
      </c>
      <c r="D4" s="143" t="s">
        <v>172</v>
      </c>
      <c r="E4" s="143"/>
      <c r="F4" s="143"/>
      <c r="G4" s="143"/>
      <c r="H4" s="143"/>
    </row>
    <row r="5" spans="1:8" ht="30.75" customHeight="1">
      <c r="A5" s="110"/>
      <c r="B5" s="110"/>
      <c r="C5" s="110"/>
      <c r="D5" s="8">
        <v>2014</v>
      </c>
      <c r="E5" s="8">
        <v>2015</v>
      </c>
      <c r="F5" s="8">
        <v>2016</v>
      </c>
      <c r="G5" s="8">
        <v>2017</v>
      </c>
      <c r="H5" s="8">
        <v>2018</v>
      </c>
    </row>
    <row r="6" spans="1:8" ht="15">
      <c r="A6" s="144" t="s">
        <v>3</v>
      </c>
      <c r="B6" s="144" t="s">
        <v>262</v>
      </c>
      <c r="C6" s="16" t="s">
        <v>84</v>
      </c>
      <c r="D6" s="11">
        <f>D7+D8</f>
        <v>709296.3</v>
      </c>
      <c r="E6" s="11">
        <f>E7+E8</f>
        <v>455668.4</v>
      </c>
      <c r="F6" s="11">
        <f>F7+F8</f>
        <v>455668.4</v>
      </c>
      <c r="G6" s="11">
        <f>G7+G8</f>
        <v>455268.4</v>
      </c>
      <c r="H6" s="11">
        <f>H7+H8</f>
        <v>454768.4</v>
      </c>
    </row>
    <row r="7" spans="1:9" ht="45.75" customHeight="1">
      <c r="A7" s="109"/>
      <c r="B7" s="109"/>
      <c r="C7" s="16" t="s">
        <v>260</v>
      </c>
      <c r="D7" s="11">
        <f>D10+D31+D37+D63+D69+D88+D94+D97</f>
        <v>509296.3</v>
      </c>
      <c r="E7" s="11">
        <f>E10+E31+E37+E63+E69+E88+E94+E97</f>
        <v>255668.4</v>
      </c>
      <c r="F7" s="11">
        <f>F10+F31+F37+F63+F69+F88+F94+F97</f>
        <v>255668.4</v>
      </c>
      <c r="G7" s="11">
        <f>G10+G31+G37+G63+G69+G88+G94+G97</f>
        <v>255268.4</v>
      </c>
      <c r="H7" s="11">
        <f>H10+H31+H37+H63+H69+H88+H94+H97</f>
        <v>254768.4</v>
      </c>
      <c r="I7" s="104"/>
    </row>
    <row r="8" spans="1:8" ht="43.5" customHeight="1">
      <c r="A8" s="109"/>
      <c r="B8" s="109"/>
      <c r="C8" s="16" t="s">
        <v>261</v>
      </c>
      <c r="D8" s="11">
        <f>D11</f>
        <v>200000</v>
      </c>
      <c r="E8" s="11">
        <f>E11</f>
        <v>200000</v>
      </c>
      <c r="F8" s="11">
        <f>F11</f>
        <v>200000</v>
      </c>
      <c r="G8" s="11">
        <f>G11</f>
        <v>200000</v>
      </c>
      <c r="H8" s="11">
        <f>H11</f>
        <v>200000</v>
      </c>
    </row>
    <row r="9" spans="1:9" ht="15">
      <c r="A9" s="143" t="s">
        <v>159</v>
      </c>
      <c r="B9" s="143" t="s">
        <v>290</v>
      </c>
      <c r="C9" s="16" t="s">
        <v>84</v>
      </c>
      <c r="D9" s="11">
        <f>D10+D11</f>
        <v>528012.7</v>
      </c>
      <c r="E9" s="11">
        <f>E10+E11</f>
        <v>274384.8</v>
      </c>
      <c r="F9" s="11">
        <f>F10+F11</f>
        <v>274384.8</v>
      </c>
      <c r="G9" s="11">
        <f>G10+G11</f>
        <v>274384.8</v>
      </c>
      <c r="H9" s="11">
        <f>H10+H11</f>
        <v>274384.8</v>
      </c>
      <c r="I9" s="104"/>
    </row>
    <row r="10" spans="1:9" ht="47.25" customHeight="1">
      <c r="A10" s="143"/>
      <c r="B10" s="143"/>
      <c r="C10" s="16" t="s">
        <v>291</v>
      </c>
      <c r="D10" s="11">
        <f>D13+D17+D20+D23+D26+D28</f>
        <v>328012.7</v>
      </c>
      <c r="E10" s="11">
        <f aca="true" t="shared" si="0" ref="E10:H11">SUM(E13,E17,E20,E23)</f>
        <v>74384.8</v>
      </c>
      <c r="F10" s="11">
        <f t="shared" si="0"/>
        <v>74384.8</v>
      </c>
      <c r="G10" s="11">
        <f t="shared" si="0"/>
        <v>74384.8</v>
      </c>
      <c r="H10" s="11">
        <f t="shared" si="0"/>
        <v>74384.8</v>
      </c>
      <c r="I10" s="104"/>
    </row>
    <row r="11" spans="1:8" ht="42" customHeight="1">
      <c r="A11" s="143"/>
      <c r="B11" s="143"/>
      <c r="C11" s="16" t="s">
        <v>261</v>
      </c>
      <c r="D11" s="11">
        <f>D14</f>
        <v>200000</v>
      </c>
      <c r="E11" s="11">
        <f t="shared" si="0"/>
        <v>200000</v>
      </c>
      <c r="F11" s="11">
        <f t="shared" si="0"/>
        <v>200000</v>
      </c>
      <c r="G11" s="11">
        <f t="shared" si="0"/>
        <v>200000</v>
      </c>
      <c r="H11" s="11">
        <f t="shared" si="0"/>
        <v>200000</v>
      </c>
    </row>
    <row r="12" spans="1:8" ht="15">
      <c r="A12" s="143" t="s">
        <v>285</v>
      </c>
      <c r="B12" s="143" t="s">
        <v>286</v>
      </c>
      <c r="C12" s="16" t="s">
        <v>84</v>
      </c>
      <c r="D12" s="11">
        <f>D13+D14</f>
        <v>201000</v>
      </c>
      <c r="E12" s="11">
        <f>E13+E14</f>
        <v>201000</v>
      </c>
      <c r="F12" s="11">
        <f>F13+F14</f>
        <v>201000</v>
      </c>
      <c r="G12" s="11">
        <f>G13+G14</f>
        <v>201000</v>
      </c>
      <c r="H12" s="11">
        <f>H13+H14</f>
        <v>201000</v>
      </c>
    </row>
    <row r="13" spans="1:8" ht="41.25" customHeight="1">
      <c r="A13" s="143"/>
      <c r="B13" s="143"/>
      <c r="C13" s="16" t="s">
        <v>291</v>
      </c>
      <c r="D13" s="11">
        <v>1000</v>
      </c>
      <c r="E13" s="11">
        <f>1000</f>
        <v>1000</v>
      </c>
      <c r="F13" s="11">
        <f>1000</f>
        <v>1000</v>
      </c>
      <c r="G13" s="11">
        <f>1000</f>
        <v>1000</v>
      </c>
      <c r="H13" s="11">
        <f>1000</f>
        <v>1000</v>
      </c>
    </row>
    <row r="14" spans="1:8" ht="41.25" customHeight="1">
      <c r="A14" s="143"/>
      <c r="B14" s="143"/>
      <c r="C14" s="16" t="s">
        <v>261</v>
      </c>
      <c r="D14" s="11">
        <v>200000</v>
      </c>
      <c r="E14" s="11">
        <v>200000</v>
      </c>
      <c r="F14" s="11">
        <v>200000</v>
      </c>
      <c r="G14" s="11">
        <v>200000</v>
      </c>
      <c r="H14" s="11">
        <v>200000</v>
      </c>
    </row>
    <row r="15" spans="1:8" s="88" customFormat="1" ht="67.5" customHeight="1">
      <c r="A15" s="89"/>
      <c r="B15" s="89"/>
      <c r="C15" s="90"/>
      <c r="D15" s="91"/>
      <c r="E15" s="91"/>
      <c r="F15" s="91"/>
      <c r="G15" s="91"/>
      <c r="H15" s="91"/>
    </row>
    <row r="16" spans="1:8" ht="15">
      <c r="A16" s="143" t="s">
        <v>287</v>
      </c>
      <c r="B16" s="143" t="s">
        <v>288</v>
      </c>
      <c r="C16" s="16" t="s">
        <v>84</v>
      </c>
      <c r="D16" s="11">
        <f>D17+D18</f>
        <v>65384.8</v>
      </c>
      <c r="E16" s="11">
        <f>E17+E18</f>
        <v>65384.8</v>
      </c>
      <c r="F16" s="11">
        <f>F17+F18</f>
        <v>65384.8</v>
      </c>
      <c r="G16" s="11">
        <f>G17+G18</f>
        <v>65384.8</v>
      </c>
      <c r="H16" s="11">
        <f>H17+H18</f>
        <v>65384.8</v>
      </c>
    </row>
    <row r="17" spans="1:8" ht="42.75" customHeight="1">
      <c r="A17" s="143"/>
      <c r="B17" s="143"/>
      <c r="C17" s="16" t="s">
        <v>291</v>
      </c>
      <c r="D17" s="11">
        <f>65384.8</f>
        <v>65384.8</v>
      </c>
      <c r="E17" s="11">
        <f>65384.8</f>
        <v>65384.8</v>
      </c>
      <c r="F17" s="11">
        <f>65384.8</f>
        <v>65384.8</v>
      </c>
      <c r="G17" s="11">
        <f>65384.8</f>
        <v>65384.8</v>
      </c>
      <c r="H17" s="11">
        <f>65384.8</f>
        <v>65384.8</v>
      </c>
    </row>
    <row r="18" spans="1:8" ht="39.75" customHeight="1">
      <c r="A18" s="143"/>
      <c r="B18" s="143"/>
      <c r="C18" s="16" t="s">
        <v>261</v>
      </c>
      <c r="D18" s="11">
        <v>0</v>
      </c>
      <c r="E18" s="11">
        <v>0</v>
      </c>
      <c r="F18" s="11">
        <v>0</v>
      </c>
      <c r="G18" s="11">
        <v>0</v>
      </c>
      <c r="H18" s="52">
        <v>0</v>
      </c>
    </row>
    <row r="19" spans="1:8" ht="15">
      <c r="A19" s="143" t="s">
        <v>289</v>
      </c>
      <c r="B19" s="144" t="s">
        <v>23</v>
      </c>
      <c r="C19" s="16" t="s">
        <v>84</v>
      </c>
      <c r="D19" s="11">
        <f>D20+D21</f>
        <v>8000</v>
      </c>
      <c r="E19" s="11">
        <f>E20+E21</f>
        <v>8000</v>
      </c>
      <c r="F19" s="11">
        <f>F20+F21</f>
        <v>8000</v>
      </c>
      <c r="G19" s="11">
        <f>G20+G21</f>
        <v>8000</v>
      </c>
      <c r="H19" s="11">
        <f>H20+H21</f>
        <v>8000</v>
      </c>
    </row>
    <row r="20" spans="1:8" ht="41.25" customHeight="1">
      <c r="A20" s="143"/>
      <c r="B20" s="109"/>
      <c r="C20" s="16" t="s">
        <v>291</v>
      </c>
      <c r="D20" s="11">
        <f>8000</f>
        <v>8000</v>
      </c>
      <c r="E20" s="11">
        <f>8000</f>
        <v>8000</v>
      </c>
      <c r="F20" s="11">
        <f>8000</f>
        <v>8000</v>
      </c>
      <c r="G20" s="11">
        <f>8000</f>
        <v>8000</v>
      </c>
      <c r="H20" s="11">
        <f>8000</f>
        <v>8000</v>
      </c>
    </row>
    <row r="21" spans="1:8" ht="43.5" customHeight="1">
      <c r="A21" s="143"/>
      <c r="B21" s="110"/>
      <c r="C21" s="16" t="s">
        <v>261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15">
      <c r="A22" s="143" t="s">
        <v>114</v>
      </c>
      <c r="B22" s="143" t="s">
        <v>275</v>
      </c>
      <c r="C22" s="16" t="s">
        <v>84</v>
      </c>
      <c r="D22" s="11">
        <f>D23+D24</f>
        <v>0</v>
      </c>
      <c r="E22" s="11">
        <f>E23+E24</f>
        <v>0</v>
      </c>
      <c r="F22" s="11">
        <f>F23+F24</f>
        <v>0</v>
      </c>
      <c r="G22" s="11">
        <f>G23+G24</f>
        <v>0</v>
      </c>
      <c r="H22" s="11">
        <f>H23+H24</f>
        <v>0</v>
      </c>
    </row>
    <row r="23" spans="1:8" ht="42.75" customHeight="1">
      <c r="A23" s="143"/>
      <c r="B23" s="143"/>
      <c r="C23" s="16" t="s">
        <v>291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39.75" customHeight="1">
      <c r="A24" s="144"/>
      <c r="B24" s="144"/>
      <c r="C24" s="18" t="s">
        <v>261</v>
      </c>
      <c r="D24" s="19">
        <v>0</v>
      </c>
      <c r="E24" s="19">
        <v>0</v>
      </c>
      <c r="F24" s="19">
        <v>0</v>
      </c>
      <c r="G24" s="19">
        <v>0</v>
      </c>
      <c r="H24" s="11">
        <v>0</v>
      </c>
    </row>
    <row r="25" spans="1:8" ht="19.5" customHeight="1">
      <c r="A25" s="184" t="s">
        <v>58</v>
      </c>
      <c r="B25" s="184" t="s">
        <v>213</v>
      </c>
      <c r="C25" s="26" t="s">
        <v>259</v>
      </c>
      <c r="D25" s="53">
        <v>200000</v>
      </c>
      <c r="E25" s="53">
        <v>0</v>
      </c>
      <c r="F25" s="53">
        <v>0</v>
      </c>
      <c r="G25" s="53">
        <v>0</v>
      </c>
      <c r="H25" s="53">
        <v>0</v>
      </c>
    </row>
    <row r="26" spans="1:8" ht="46.5" customHeight="1">
      <c r="A26" s="185"/>
      <c r="B26" s="185"/>
      <c r="C26" s="16" t="s">
        <v>291</v>
      </c>
      <c r="D26" s="53">
        <v>200000</v>
      </c>
      <c r="E26" s="53">
        <v>0</v>
      </c>
      <c r="F26" s="53">
        <v>0</v>
      </c>
      <c r="G26" s="53">
        <v>0</v>
      </c>
      <c r="H26" s="53">
        <v>0</v>
      </c>
    </row>
    <row r="27" spans="1:8" ht="23.25" customHeight="1">
      <c r="A27" s="184" t="s">
        <v>90</v>
      </c>
      <c r="B27" s="184" t="s">
        <v>214</v>
      </c>
      <c r="C27" s="26" t="s">
        <v>259</v>
      </c>
      <c r="D27" s="53">
        <v>53627.9</v>
      </c>
      <c r="E27" s="53">
        <v>0</v>
      </c>
      <c r="F27" s="53">
        <v>0</v>
      </c>
      <c r="G27" s="53">
        <v>0</v>
      </c>
      <c r="H27" s="53">
        <v>0</v>
      </c>
    </row>
    <row r="28" spans="1:8" ht="46.5" customHeight="1">
      <c r="A28" s="185"/>
      <c r="B28" s="185"/>
      <c r="C28" s="16" t="s">
        <v>291</v>
      </c>
      <c r="D28" s="52">
        <v>53627.9</v>
      </c>
      <c r="E28" s="52">
        <v>0</v>
      </c>
      <c r="F28" s="52">
        <v>0</v>
      </c>
      <c r="G28" s="52">
        <v>0</v>
      </c>
      <c r="H28" s="52">
        <v>0</v>
      </c>
    </row>
    <row r="29" spans="1:8" s="88" customFormat="1" ht="54.75" customHeight="1">
      <c r="A29" s="70"/>
      <c r="B29" s="70"/>
      <c r="C29" s="90"/>
      <c r="D29" s="78"/>
      <c r="E29" s="78"/>
      <c r="F29" s="78"/>
      <c r="G29" s="78"/>
      <c r="H29" s="78"/>
    </row>
    <row r="30" spans="1:8" ht="24" customHeight="1">
      <c r="A30" s="144" t="s">
        <v>160</v>
      </c>
      <c r="B30" s="144" t="s">
        <v>19</v>
      </c>
      <c r="C30" s="16" t="s">
        <v>84</v>
      </c>
      <c r="D30" s="11">
        <f>D31+D32</f>
        <v>500</v>
      </c>
      <c r="E30" s="11">
        <f>SUM(E31)</f>
        <v>500</v>
      </c>
      <c r="F30" s="11">
        <f>SUM(F31)</f>
        <v>500</v>
      </c>
      <c r="G30" s="11">
        <f>SUM(G31)</f>
        <v>500</v>
      </c>
      <c r="H30" s="11">
        <f>SUM(H31)</f>
        <v>500</v>
      </c>
    </row>
    <row r="31" spans="1:8" ht="37.5" customHeight="1">
      <c r="A31" s="109"/>
      <c r="B31" s="109"/>
      <c r="C31" s="16" t="s">
        <v>291</v>
      </c>
      <c r="D31" s="11">
        <f>D34</f>
        <v>500</v>
      </c>
      <c r="E31" s="11">
        <f>E34</f>
        <v>500</v>
      </c>
      <c r="F31" s="11">
        <f>F34</f>
        <v>500</v>
      </c>
      <c r="G31" s="11">
        <f>G34</f>
        <v>500</v>
      </c>
      <c r="H31" s="11">
        <f>H34</f>
        <v>500</v>
      </c>
    </row>
    <row r="32" spans="1:8" ht="41.25" customHeight="1">
      <c r="A32" s="110"/>
      <c r="B32" s="110"/>
      <c r="C32" s="16" t="s">
        <v>261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15">
      <c r="A33" s="144" t="s">
        <v>285</v>
      </c>
      <c r="B33" s="144" t="s">
        <v>302</v>
      </c>
      <c r="C33" s="16" t="s">
        <v>84</v>
      </c>
      <c r="D33" s="11">
        <f>D34+D35</f>
        <v>500</v>
      </c>
      <c r="E33" s="11">
        <f>E34+E35</f>
        <v>500</v>
      </c>
      <c r="F33" s="11">
        <f>F34+F35</f>
        <v>500</v>
      </c>
      <c r="G33" s="11">
        <f>G34+G35</f>
        <v>500</v>
      </c>
      <c r="H33" s="11">
        <f>H34+H35</f>
        <v>500</v>
      </c>
    </row>
    <row r="34" spans="1:8" ht="37.5" customHeight="1">
      <c r="A34" s="109"/>
      <c r="B34" s="109"/>
      <c r="C34" s="16" t="s">
        <v>291</v>
      </c>
      <c r="D34" s="11">
        <v>500</v>
      </c>
      <c r="E34" s="11">
        <v>500</v>
      </c>
      <c r="F34" s="11">
        <v>500</v>
      </c>
      <c r="G34" s="11">
        <v>500</v>
      </c>
      <c r="H34" s="11">
        <v>500</v>
      </c>
    </row>
    <row r="35" spans="1:8" ht="43.5" customHeight="1">
      <c r="A35" s="110"/>
      <c r="B35" s="110"/>
      <c r="C35" s="16" t="s">
        <v>261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21" customHeight="1">
      <c r="A36" s="144" t="s">
        <v>161</v>
      </c>
      <c r="B36" s="144" t="s">
        <v>308</v>
      </c>
      <c r="C36" s="16" t="s">
        <v>84</v>
      </c>
      <c r="D36" s="11">
        <f>D37+D38</f>
        <v>150589</v>
      </c>
      <c r="E36" s="11">
        <f>E37+E38</f>
        <v>150589</v>
      </c>
      <c r="F36" s="11">
        <f>F37+F38</f>
        <v>150589</v>
      </c>
      <c r="G36" s="11">
        <f>G37+G38</f>
        <v>150589</v>
      </c>
      <c r="H36" s="11">
        <f>H37+H38</f>
        <v>150589</v>
      </c>
    </row>
    <row r="37" spans="1:8" ht="49.5" customHeight="1">
      <c r="A37" s="109"/>
      <c r="B37" s="109"/>
      <c r="C37" s="16" t="s">
        <v>291</v>
      </c>
      <c r="D37" s="11">
        <v>150589</v>
      </c>
      <c r="E37" s="11">
        <v>150589</v>
      </c>
      <c r="F37" s="11">
        <v>150589</v>
      </c>
      <c r="G37" s="11">
        <v>150589</v>
      </c>
      <c r="H37" s="11">
        <v>150589</v>
      </c>
    </row>
    <row r="38" spans="1:8" ht="39.75" customHeight="1">
      <c r="A38" s="110"/>
      <c r="B38" s="110"/>
      <c r="C38" s="16" t="s">
        <v>261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ht="21" customHeight="1">
      <c r="A39" s="144" t="s">
        <v>285</v>
      </c>
      <c r="B39" s="144" t="s">
        <v>87</v>
      </c>
      <c r="C39" s="16" t="s">
        <v>84</v>
      </c>
      <c r="D39" s="11">
        <f>D40+D41</f>
        <v>71843</v>
      </c>
      <c r="E39" s="11">
        <f>E40+E41</f>
        <v>71843</v>
      </c>
      <c r="F39" s="11">
        <f>F40+F41</f>
        <v>71843</v>
      </c>
      <c r="G39" s="11">
        <f>G40+G41</f>
        <v>71843</v>
      </c>
      <c r="H39" s="11">
        <f>H40+H41</f>
        <v>71843</v>
      </c>
    </row>
    <row r="40" spans="1:8" ht="42" customHeight="1">
      <c r="A40" s="109"/>
      <c r="B40" s="109"/>
      <c r="C40" s="16" t="s">
        <v>291</v>
      </c>
      <c r="D40" s="11">
        <v>71843</v>
      </c>
      <c r="E40" s="11">
        <v>71843</v>
      </c>
      <c r="F40" s="11">
        <v>71843</v>
      </c>
      <c r="G40" s="11">
        <v>71843</v>
      </c>
      <c r="H40" s="11">
        <v>71843</v>
      </c>
    </row>
    <row r="41" spans="1:8" ht="36" customHeight="1">
      <c r="A41" s="110"/>
      <c r="B41" s="110"/>
      <c r="C41" s="16" t="s">
        <v>261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ht="15">
      <c r="A42" s="144" t="s">
        <v>287</v>
      </c>
      <c r="B42" s="144" t="s">
        <v>88</v>
      </c>
      <c r="C42" s="16" t="s">
        <v>84</v>
      </c>
      <c r="D42" s="11">
        <f>D43+D44</f>
        <v>44363</v>
      </c>
      <c r="E42" s="11">
        <f>E43+E44</f>
        <v>44363</v>
      </c>
      <c r="F42" s="11">
        <f>F43+F44</f>
        <v>44363</v>
      </c>
      <c r="G42" s="11">
        <f>G43+G44</f>
        <v>44363</v>
      </c>
      <c r="H42" s="11">
        <f>H43+H44</f>
        <v>44363</v>
      </c>
    </row>
    <row r="43" spans="1:8" ht="39.75" customHeight="1">
      <c r="A43" s="109"/>
      <c r="B43" s="109"/>
      <c r="C43" s="16" t="s">
        <v>291</v>
      </c>
      <c r="D43" s="11">
        <v>44363</v>
      </c>
      <c r="E43" s="11">
        <v>44363</v>
      </c>
      <c r="F43" s="11">
        <v>44363</v>
      </c>
      <c r="G43" s="11">
        <v>44363</v>
      </c>
      <c r="H43" s="11">
        <v>44363</v>
      </c>
    </row>
    <row r="44" spans="1:8" ht="30.75" customHeight="1">
      <c r="A44" s="110"/>
      <c r="B44" s="110"/>
      <c r="C44" s="16" t="s">
        <v>261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</row>
    <row r="45" spans="1:8" ht="15">
      <c r="A45" s="144" t="s">
        <v>289</v>
      </c>
      <c r="B45" s="144" t="s">
        <v>89</v>
      </c>
      <c r="C45" s="16" t="s">
        <v>84</v>
      </c>
      <c r="D45" s="11">
        <f>D46</f>
        <v>5500</v>
      </c>
      <c r="E45" s="11">
        <f>E46</f>
        <v>5500</v>
      </c>
      <c r="F45" s="11">
        <f>F46</f>
        <v>5500</v>
      </c>
      <c r="G45" s="11">
        <f>G46</f>
        <v>5500</v>
      </c>
      <c r="H45" s="11">
        <f>H46</f>
        <v>5500</v>
      </c>
    </row>
    <row r="46" spans="1:8" ht="42" customHeight="1">
      <c r="A46" s="109"/>
      <c r="B46" s="109"/>
      <c r="C46" s="16" t="s">
        <v>291</v>
      </c>
      <c r="D46" s="11">
        <v>5500</v>
      </c>
      <c r="E46" s="11">
        <v>5500</v>
      </c>
      <c r="F46" s="11">
        <v>5500</v>
      </c>
      <c r="G46" s="11">
        <v>5500</v>
      </c>
      <c r="H46" s="11">
        <v>5500</v>
      </c>
    </row>
    <row r="47" spans="1:8" ht="49.5" customHeight="1">
      <c r="A47" s="110"/>
      <c r="B47" s="110"/>
      <c r="C47" s="16" t="s">
        <v>261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ht="15">
      <c r="A48" s="144" t="s">
        <v>114</v>
      </c>
      <c r="B48" s="144" t="s">
        <v>212</v>
      </c>
      <c r="C48" s="16" t="s">
        <v>84</v>
      </c>
      <c r="D48" s="11">
        <f>D49+D50</f>
        <v>10500</v>
      </c>
      <c r="E48" s="11">
        <f>E49+E50</f>
        <v>10500</v>
      </c>
      <c r="F48" s="11">
        <f>F49+F50</f>
        <v>10500</v>
      </c>
      <c r="G48" s="11">
        <f>G49+G50</f>
        <v>10500</v>
      </c>
      <c r="H48" s="11">
        <f>H49+H50</f>
        <v>10500</v>
      </c>
    </row>
    <row r="49" spans="1:8" ht="42" customHeight="1">
      <c r="A49" s="109"/>
      <c r="B49" s="109"/>
      <c r="C49" s="16" t="s">
        <v>291</v>
      </c>
      <c r="D49" s="11">
        <v>10500</v>
      </c>
      <c r="E49" s="11">
        <v>10500</v>
      </c>
      <c r="F49" s="11">
        <v>10500</v>
      </c>
      <c r="G49" s="11">
        <v>10500</v>
      </c>
      <c r="H49" s="11">
        <v>10500</v>
      </c>
    </row>
    <row r="50" spans="1:8" ht="32.25" customHeight="1">
      <c r="A50" s="110"/>
      <c r="B50" s="110"/>
      <c r="C50" s="16" t="s">
        <v>261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1:8" ht="15">
      <c r="A51" s="144" t="s">
        <v>154</v>
      </c>
      <c r="B51" s="144" t="s">
        <v>299</v>
      </c>
      <c r="C51" s="16" t="s">
        <v>84</v>
      </c>
      <c r="D51" s="11">
        <f>D52+D53</f>
        <v>10056</v>
      </c>
      <c r="E51" s="11">
        <f>E52</f>
        <v>10056</v>
      </c>
      <c r="F51" s="11">
        <f>F52</f>
        <v>10056</v>
      </c>
      <c r="G51" s="11">
        <f>G52</f>
        <v>10056</v>
      </c>
      <c r="H51" s="11">
        <f>H52</f>
        <v>10056</v>
      </c>
    </row>
    <row r="52" spans="1:8" ht="40.5" customHeight="1">
      <c r="A52" s="109"/>
      <c r="B52" s="109"/>
      <c r="C52" s="16" t="s">
        <v>291</v>
      </c>
      <c r="D52" s="11">
        <v>10056</v>
      </c>
      <c r="E52" s="11">
        <v>10056</v>
      </c>
      <c r="F52" s="11">
        <v>10056</v>
      </c>
      <c r="G52" s="11">
        <v>10056</v>
      </c>
      <c r="H52" s="11">
        <v>10056</v>
      </c>
    </row>
    <row r="53" spans="1:8" ht="29.25" customHeight="1">
      <c r="A53" s="110"/>
      <c r="B53" s="110"/>
      <c r="C53" s="16" t="s">
        <v>261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ht="15">
      <c r="A54" s="144" t="s">
        <v>155</v>
      </c>
      <c r="B54" s="144" t="s">
        <v>306</v>
      </c>
      <c r="C54" s="16" t="s">
        <v>84</v>
      </c>
      <c r="D54" s="11">
        <f>D55+D56</f>
        <v>1827</v>
      </c>
      <c r="E54" s="11">
        <f>E55+E56</f>
        <v>1827</v>
      </c>
      <c r="F54" s="11">
        <f>F55+F56</f>
        <v>1827</v>
      </c>
      <c r="G54" s="11">
        <f>G55+G56</f>
        <v>1827</v>
      </c>
      <c r="H54" s="11">
        <f>H55+H56</f>
        <v>1827</v>
      </c>
    </row>
    <row r="55" spans="1:8" ht="40.5" customHeight="1">
      <c r="A55" s="109"/>
      <c r="B55" s="109"/>
      <c r="C55" s="18" t="s">
        <v>291</v>
      </c>
      <c r="D55" s="19">
        <v>1827</v>
      </c>
      <c r="E55" s="19">
        <v>1827</v>
      </c>
      <c r="F55" s="19">
        <v>1827</v>
      </c>
      <c r="G55" s="19">
        <v>1827</v>
      </c>
      <c r="H55" s="19">
        <v>1827</v>
      </c>
    </row>
    <row r="56" spans="1:8" ht="30" customHeight="1">
      <c r="A56" s="110"/>
      <c r="B56" s="109"/>
      <c r="C56" s="18" t="s">
        <v>261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</row>
    <row r="57" spans="1:8" ht="23.25" customHeight="1">
      <c r="A57" s="114" t="s">
        <v>156</v>
      </c>
      <c r="B57" s="73" t="s">
        <v>93</v>
      </c>
      <c r="C57" s="21" t="s">
        <v>84</v>
      </c>
      <c r="D57" s="19">
        <f>D58+D61</f>
        <v>6500</v>
      </c>
      <c r="E57" s="19">
        <f>E58+E61</f>
        <v>6500</v>
      </c>
      <c r="F57" s="19">
        <f>F58+F61</f>
        <v>6500</v>
      </c>
      <c r="G57" s="19">
        <f>G58+G61</f>
        <v>6500</v>
      </c>
      <c r="H57" s="19">
        <f>H58+H61</f>
        <v>6500</v>
      </c>
    </row>
    <row r="58" spans="1:8" ht="44.25" customHeight="1">
      <c r="A58" s="115"/>
      <c r="B58" s="86" t="s">
        <v>116</v>
      </c>
      <c r="C58" s="117" t="s">
        <v>291</v>
      </c>
      <c r="D58" s="111">
        <f>6500</f>
        <v>6500</v>
      </c>
      <c r="E58" s="111">
        <f>6500</f>
        <v>6500</v>
      </c>
      <c r="F58" s="111">
        <f>6500</f>
        <v>6500</v>
      </c>
      <c r="G58" s="111">
        <f>6500</f>
        <v>6500</v>
      </c>
      <c r="H58" s="111">
        <f>6500</f>
        <v>6500</v>
      </c>
    </row>
    <row r="59" spans="1:8" ht="14.25" customHeight="1">
      <c r="A59" s="115"/>
      <c r="B59" s="86" t="s">
        <v>107</v>
      </c>
      <c r="C59" s="118"/>
      <c r="D59" s="112"/>
      <c r="E59" s="112"/>
      <c r="F59" s="112"/>
      <c r="G59" s="112"/>
      <c r="H59" s="112"/>
    </row>
    <row r="60" spans="1:8" ht="15">
      <c r="A60" s="115"/>
      <c r="B60" s="109" t="s">
        <v>106</v>
      </c>
      <c r="C60" s="119"/>
      <c r="D60" s="113"/>
      <c r="E60" s="113"/>
      <c r="F60" s="113"/>
      <c r="G60" s="113"/>
      <c r="H60" s="113"/>
    </row>
    <row r="61" spans="1:8" ht="40.5" customHeight="1">
      <c r="A61" s="116"/>
      <c r="B61" s="110"/>
      <c r="C61" s="22" t="s">
        <v>261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</row>
    <row r="62" spans="1:8" ht="15">
      <c r="A62" s="144" t="s">
        <v>162</v>
      </c>
      <c r="B62" s="144" t="s">
        <v>115</v>
      </c>
      <c r="C62" s="16" t="s">
        <v>84</v>
      </c>
      <c r="D62" s="11">
        <f>D63+D64</f>
        <v>500</v>
      </c>
      <c r="E62" s="11">
        <f>E63+E64</f>
        <v>500</v>
      </c>
      <c r="F62" s="11">
        <f>F63+F64</f>
        <v>500</v>
      </c>
      <c r="G62" s="11">
        <f>G63+G64</f>
        <v>500</v>
      </c>
      <c r="H62" s="11">
        <v>0</v>
      </c>
    </row>
    <row r="63" spans="1:8" ht="54.75" customHeight="1">
      <c r="A63" s="109"/>
      <c r="B63" s="109"/>
      <c r="C63" s="16" t="s">
        <v>291</v>
      </c>
      <c r="D63" s="11">
        <f>SUM(D66)</f>
        <v>500</v>
      </c>
      <c r="E63" s="11">
        <f>SUM(E66)</f>
        <v>500</v>
      </c>
      <c r="F63" s="11">
        <f>SUM(F66)</f>
        <v>500</v>
      </c>
      <c r="G63" s="11">
        <f>SUM(G66)</f>
        <v>500</v>
      </c>
      <c r="H63" s="11">
        <v>0</v>
      </c>
    </row>
    <row r="64" spans="1:8" ht="45.75" customHeight="1">
      <c r="A64" s="110"/>
      <c r="B64" s="110"/>
      <c r="C64" s="16" t="s">
        <v>261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ht="15" customHeight="1">
      <c r="A65" s="114" t="s">
        <v>285</v>
      </c>
      <c r="B65" s="144" t="s">
        <v>207</v>
      </c>
      <c r="C65" s="46" t="s">
        <v>84</v>
      </c>
      <c r="D65" s="11">
        <f>D66+D67</f>
        <v>500</v>
      </c>
      <c r="E65" s="11">
        <f>E66+E67</f>
        <v>500</v>
      </c>
      <c r="F65" s="11">
        <f>F66+F67</f>
        <v>500</v>
      </c>
      <c r="G65" s="11">
        <f>G66+G67</f>
        <v>500</v>
      </c>
      <c r="H65" s="11">
        <f>H66+H67</f>
        <v>500</v>
      </c>
    </row>
    <row r="66" spans="1:8" ht="60" customHeight="1">
      <c r="A66" s="115"/>
      <c r="B66" s="109"/>
      <c r="C66" s="46" t="s">
        <v>291</v>
      </c>
      <c r="D66" s="11">
        <v>500</v>
      </c>
      <c r="E66" s="11">
        <v>500</v>
      </c>
      <c r="F66" s="11">
        <v>500</v>
      </c>
      <c r="G66" s="11">
        <v>500</v>
      </c>
      <c r="H66" s="11">
        <v>500</v>
      </c>
    </row>
    <row r="67" spans="1:8" ht="45.75" customHeight="1">
      <c r="A67" s="98"/>
      <c r="B67" s="76"/>
      <c r="C67" s="75" t="s">
        <v>261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ht="42.75" customHeight="1">
      <c r="A68" s="109" t="s">
        <v>163</v>
      </c>
      <c r="B68" s="109" t="s">
        <v>596</v>
      </c>
      <c r="C68" s="16" t="s">
        <v>84</v>
      </c>
      <c r="D68" s="11">
        <f>D69+D70</f>
        <v>400</v>
      </c>
      <c r="E68" s="11">
        <f>E69+E70</f>
        <v>400</v>
      </c>
      <c r="F68" s="11">
        <f>F69+F70</f>
        <v>400</v>
      </c>
      <c r="G68" s="11">
        <f>G69+G70</f>
        <v>0</v>
      </c>
      <c r="H68" s="11">
        <f>H69+H70</f>
        <v>0</v>
      </c>
    </row>
    <row r="69" spans="1:8" ht="51.75" customHeight="1">
      <c r="A69" s="109"/>
      <c r="B69" s="109"/>
      <c r="C69" s="16" t="s">
        <v>291</v>
      </c>
      <c r="D69" s="11">
        <v>400</v>
      </c>
      <c r="E69" s="11">
        <v>400</v>
      </c>
      <c r="F69" s="11">
        <v>400</v>
      </c>
      <c r="G69" s="11">
        <v>0</v>
      </c>
      <c r="H69" s="11">
        <v>0</v>
      </c>
    </row>
    <row r="70" spans="1:8" ht="41.25" customHeight="1">
      <c r="A70" s="109"/>
      <c r="B70" s="109"/>
      <c r="C70" s="16" t="s">
        <v>261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ht="25.5" customHeight="1">
      <c r="A71" s="143" t="s">
        <v>285</v>
      </c>
      <c r="B71" s="143" t="s">
        <v>34</v>
      </c>
      <c r="C71" s="16" t="s">
        <v>84</v>
      </c>
      <c r="D71" s="11">
        <f>D72+D73</f>
        <v>170</v>
      </c>
      <c r="E71" s="11">
        <f>E72+E73</f>
        <v>170</v>
      </c>
      <c r="F71" s="11">
        <f>F72+F73</f>
        <v>170</v>
      </c>
      <c r="G71" s="11">
        <v>0</v>
      </c>
      <c r="H71" s="11">
        <v>0</v>
      </c>
    </row>
    <row r="72" spans="1:8" ht="47.25" customHeight="1">
      <c r="A72" s="143"/>
      <c r="B72" s="143"/>
      <c r="C72" s="16" t="s">
        <v>291</v>
      </c>
      <c r="D72" s="11">
        <v>170</v>
      </c>
      <c r="E72" s="11">
        <v>170</v>
      </c>
      <c r="F72" s="11">
        <v>170</v>
      </c>
      <c r="G72" s="11">
        <v>0</v>
      </c>
      <c r="H72" s="11">
        <v>0</v>
      </c>
    </row>
    <row r="73" spans="1:8" ht="41.25" customHeight="1">
      <c r="A73" s="143"/>
      <c r="B73" s="143"/>
      <c r="C73" s="16" t="s">
        <v>261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ht="25.5" customHeight="1">
      <c r="A74" s="143" t="s">
        <v>287</v>
      </c>
      <c r="B74" s="143" t="s">
        <v>129</v>
      </c>
      <c r="C74" s="16" t="s">
        <v>84</v>
      </c>
      <c r="D74" s="11">
        <f>D75+D76</f>
        <v>0</v>
      </c>
      <c r="E74" s="11">
        <f>E75+E76</f>
        <v>0</v>
      </c>
      <c r="F74" s="11">
        <f>F75+F76</f>
        <v>0</v>
      </c>
      <c r="G74" s="11">
        <f>G75+G76</f>
        <v>0</v>
      </c>
      <c r="H74" s="11">
        <f>H75+H76</f>
        <v>0</v>
      </c>
    </row>
    <row r="75" spans="1:8" ht="41.25" customHeight="1">
      <c r="A75" s="143"/>
      <c r="B75" s="143"/>
      <c r="C75" s="16" t="s">
        <v>291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ht="54" customHeight="1">
      <c r="A76" s="143"/>
      <c r="B76" s="143"/>
      <c r="C76" s="16" t="s">
        <v>261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</row>
    <row r="77" spans="1:8" ht="15">
      <c r="A77" s="144" t="s">
        <v>289</v>
      </c>
      <c r="B77" s="144" t="s">
        <v>578</v>
      </c>
      <c r="C77" s="16" t="s">
        <v>84</v>
      </c>
      <c r="D77" s="11">
        <f>D78+D79</f>
        <v>15</v>
      </c>
      <c r="E77" s="11">
        <f>E78+E79</f>
        <v>15</v>
      </c>
      <c r="F77" s="11">
        <f>F78+F79</f>
        <v>15</v>
      </c>
      <c r="G77" s="11">
        <v>0</v>
      </c>
      <c r="H77" s="11">
        <v>0</v>
      </c>
    </row>
    <row r="78" spans="1:8" ht="44.25" customHeight="1">
      <c r="A78" s="109"/>
      <c r="B78" s="109"/>
      <c r="C78" s="16" t="s">
        <v>291</v>
      </c>
      <c r="D78" s="11">
        <v>15</v>
      </c>
      <c r="E78" s="11">
        <v>15</v>
      </c>
      <c r="F78" s="11">
        <v>15</v>
      </c>
      <c r="G78" s="11">
        <v>0</v>
      </c>
      <c r="H78" s="11">
        <v>0</v>
      </c>
    </row>
    <row r="79" spans="1:8" ht="47.25" customHeight="1">
      <c r="A79" s="110"/>
      <c r="B79" s="110"/>
      <c r="C79" s="16" t="s">
        <v>261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</row>
    <row r="80" spans="1:8" ht="15">
      <c r="A80" s="144" t="s">
        <v>114</v>
      </c>
      <c r="B80" s="144" t="s">
        <v>57</v>
      </c>
      <c r="C80" s="16" t="s">
        <v>84</v>
      </c>
      <c r="D80" s="11">
        <f>D81+D82</f>
        <v>70</v>
      </c>
      <c r="E80" s="11">
        <f>E81+E82</f>
        <v>70</v>
      </c>
      <c r="F80" s="11">
        <f>F81+F82</f>
        <v>70</v>
      </c>
      <c r="G80" s="11">
        <v>0</v>
      </c>
      <c r="H80" s="11">
        <v>0</v>
      </c>
    </row>
    <row r="81" spans="1:8" ht="42" customHeight="1">
      <c r="A81" s="109"/>
      <c r="B81" s="109"/>
      <c r="C81" s="16" t="s">
        <v>291</v>
      </c>
      <c r="D81" s="11">
        <v>70</v>
      </c>
      <c r="E81" s="11">
        <v>70</v>
      </c>
      <c r="F81" s="11">
        <v>70</v>
      </c>
      <c r="G81" s="11">
        <v>0</v>
      </c>
      <c r="H81" s="11">
        <v>0</v>
      </c>
    </row>
    <row r="82" spans="1:8" ht="38.25" customHeight="1">
      <c r="A82" s="110"/>
      <c r="B82" s="110"/>
      <c r="C82" s="16" t="s">
        <v>261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</row>
    <row r="83" spans="1:8" ht="15">
      <c r="A83" s="143" t="s">
        <v>154</v>
      </c>
      <c r="B83" s="143" t="s">
        <v>588</v>
      </c>
      <c r="C83" s="16" t="s">
        <v>84</v>
      </c>
      <c r="D83" s="11">
        <f>D84+D85</f>
        <v>145</v>
      </c>
      <c r="E83" s="11">
        <f>E84+E85</f>
        <v>145</v>
      </c>
      <c r="F83" s="11">
        <f>F84+F85</f>
        <v>145</v>
      </c>
      <c r="G83" s="11">
        <v>0</v>
      </c>
      <c r="H83" s="11">
        <v>0</v>
      </c>
    </row>
    <row r="84" spans="1:8" ht="37.5" customHeight="1">
      <c r="A84" s="143"/>
      <c r="B84" s="143"/>
      <c r="C84" s="16" t="s">
        <v>291</v>
      </c>
      <c r="D84" s="11">
        <v>145</v>
      </c>
      <c r="E84" s="11">
        <v>145</v>
      </c>
      <c r="F84" s="11">
        <v>145</v>
      </c>
      <c r="G84" s="11">
        <v>0</v>
      </c>
      <c r="H84" s="11">
        <v>0</v>
      </c>
    </row>
    <row r="85" spans="1:8" ht="43.5" customHeight="1">
      <c r="A85" s="143"/>
      <c r="B85" s="143"/>
      <c r="C85" s="16" t="s">
        <v>261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</row>
    <row r="86" spans="1:8" s="88" customFormat="1" ht="60" customHeight="1">
      <c r="A86" s="89"/>
      <c r="B86" s="89"/>
      <c r="C86" s="90"/>
      <c r="D86" s="91"/>
      <c r="E86" s="91"/>
      <c r="F86" s="91"/>
      <c r="G86" s="91"/>
      <c r="H86" s="91"/>
    </row>
    <row r="87" spans="1:8" ht="28.5" customHeight="1">
      <c r="A87" s="143" t="s">
        <v>164</v>
      </c>
      <c r="B87" s="143" t="s">
        <v>595</v>
      </c>
      <c r="C87" s="16" t="s">
        <v>84</v>
      </c>
      <c r="D87" s="11">
        <f>D88+D89</f>
        <v>1000</v>
      </c>
      <c r="E87" s="11">
        <f>E88+E89</f>
        <v>1000</v>
      </c>
      <c r="F87" s="11">
        <f>F88+F89</f>
        <v>1000</v>
      </c>
      <c r="G87" s="11">
        <f>G88+G89</f>
        <v>1000</v>
      </c>
      <c r="H87" s="11">
        <f>H88+H89</f>
        <v>1000</v>
      </c>
    </row>
    <row r="88" spans="1:8" ht="44.25" customHeight="1">
      <c r="A88" s="143"/>
      <c r="B88" s="143"/>
      <c r="C88" s="16" t="s">
        <v>291</v>
      </c>
      <c r="D88" s="11">
        <v>1000</v>
      </c>
      <c r="E88" s="11">
        <v>1000</v>
      </c>
      <c r="F88" s="11">
        <v>1000</v>
      </c>
      <c r="G88" s="11">
        <v>1000</v>
      </c>
      <c r="H88" s="11">
        <v>1000</v>
      </c>
    </row>
    <row r="89" spans="1:8" ht="40.5" customHeight="1">
      <c r="A89" s="143"/>
      <c r="B89" s="143"/>
      <c r="C89" s="16" t="s">
        <v>261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</row>
    <row r="90" spans="1:8" ht="36" customHeight="1">
      <c r="A90" s="144" t="s">
        <v>285</v>
      </c>
      <c r="B90" s="144" t="s">
        <v>167</v>
      </c>
      <c r="C90" s="16" t="s">
        <v>84</v>
      </c>
      <c r="D90" s="11">
        <f>D91+D92</f>
        <v>210</v>
      </c>
      <c r="E90" s="11">
        <f>E91+E92</f>
        <v>210</v>
      </c>
      <c r="F90" s="11">
        <f>F91+F92</f>
        <v>210</v>
      </c>
      <c r="G90" s="11">
        <f>G91+G92</f>
        <v>210</v>
      </c>
      <c r="H90" s="11">
        <f>H91+H92</f>
        <v>210</v>
      </c>
    </row>
    <row r="91" spans="1:8" ht="42.75" customHeight="1">
      <c r="A91" s="109"/>
      <c r="B91" s="109"/>
      <c r="C91" s="16" t="s">
        <v>291</v>
      </c>
      <c r="D91" s="11">
        <v>210</v>
      </c>
      <c r="E91" s="11">
        <v>210</v>
      </c>
      <c r="F91" s="11">
        <v>210</v>
      </c>
      <c r="G91" s="11">
        <v>210</v>
      </c>
      <c r="H91" s="11">
        <v>210</v>
      </c>
    </row>
    <row r="92" spans="1:8" ht="42.75" customHeight="1">
      <c r="A92" s="110"/>
      <c r="B92" s="110"/>
      <c r="C92" s="16" t="s">
        <v>261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</row>
    <row r="93" spans="1:8" ht="15">
      <c r="A93" s="144" t="s">
        <v>165</v>
      </c>
      <c r="B93" s="144" t="s">
        <v>63</v>
      </c>
      <c r="C93" s="16" t="s">
        <v>84</v>
      </c>
      <c r="D93" s="11">
        <f>D94+D95</f>
        <v>21458</v>
      </c>
      <c r="E93" s="11">
        <f>E94+E95</f>
        <v>21458</v>
      </c>
      <c r="F93" s="11">
        <f>F94+F95</f>
        <v>21458</v>
      </c>
      <c r="G93" s="11">
        <f>G94+G95</f>
        <v>21458</v>
      </c>
      <c r="H93" s="11">
        <f>H94+H95</f>
        <v>21458</v>
      </c>
    </row>
    <row r="94" spans="1:8" ht="49.5" customHeight="1">
      <c r="A94" s="109"/>
      <c r="B94" s="109"/>
      <c r="C94" s="18" t="s">
        <v>291</v>
      </c>
      <c r="D94" s="19">
        <v>21458</v>
      </c>
      <c r="E94" s="19">
        <v>21458</v>
      </c>
      <c r="F94" s="19">
        <v>21458</v>
      </c>
      <c r="G94" s="19">
        <v>21458</v>
      </c>
      <c r="H94" s="19">
        <v>21458</v>
      </c>
    </row>
    <row r="95" spans="1:8" ht="42" customHeight="1">
      <c r="A95" s="110"/>
      <c r="B95" s="110"/>
      <c r="C95" s="18" t="s">
        <v>261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</row>
    <row r="96" spans="1:8" ht="15">
      <c r="A96" s="144" t="s">
        <v>166</v>
      </c>
      <c r="B96" s="144" t="s">
        <v>67</v>
      </c>
      <c r="C96" s="18" t="s">
        <v>84</v>
      </c>
      <c r="D96" s="19">
        <f>D97+D98</f>
        <v>6836.6</v>
      </c>
      <c r="E96" s="19">
        <f>E97+E98</f>
        <v>6836.6</v>
      </c>
      <c r="F96" s="19">
        <f>F97+F98</f>
        <v>6836.6</v>
      </c>
      <c r="G96" s="19">
        <f>G97+G98</f>
        <v>6836.6</v>
      </c>
      <c r="H96" s="19">
        <f>H97+H98</f>
        <v>6836.6</v>
      </c>
    </row>
    <row r="97" spans="1:8" ht="43.5" customHeight="1">
      <c r="A97" s="109"/>
      <c r="B97" s="109"/>
      <c r="C97" s="16" t="s">
        <v>291</v>
      </c>
      <c r="D97" s="11">
        <v>6836.6</v>
      </c>
      <c r="E97" s="11">
        <v>6836.6</v>
      </c>
      <c r="F97" s="11">
        <v>6836.6</v>
      </c>
      <c r="G97" s="11">
        <v>6836.6</v>
      </c>
      <c r="H97" s="11">
        <v>6836.6</v>
      </c>
    </row>
    <row r="98" spans="1:8" ht="44.25" customHeight="1">
      <c r="A98" s="110"/>
      <c r="B98" s="110"/>
      <c r="C98" s="16" t="s">
        <v>261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</row>
  </sheetData>
  <sheetProtection/>
  <mergeCells count="72">
    <mergeCell ref="A12:A14"/>
    <mergeCell ref="B12:B14"/>
    <mergeCell ref="G1:H1"/>
    <mergeCell ref="A2:H2"/>
    <mergeCell ref="A4:A5"/>
    <mergeCell ref="B4:B5"/>
    <mergeCell ref="C4:C5"/>
    <mergeCell ref="D4:H4"/>
    <mergeCell ref="A6:A8"/>
    <mergeCell ref="B6:B8"/>
    <mergeCell ref="A9:A11"/>
    <mergeCell ref="B9:B11"/>
    <mergeCell ref="A36:A38"/>
    <mergeCell ref="B36:B38"/>
    <mergeCell ref="A16:A18"/>
    <mergeCell ref="B16:B18"/>
    <mergeCell ref="A19:A21"/>
    <mergeCell ref="B19:B21"/>
    <mergeCell ref="A22:A24"/>
    <mergeCell ref="B22:B24"/>
    <mergeCell ref="A30:A32"/>
    <mergeCell ref="B30:B32"/>
    <mergeCell ref="A33:A35"/>
    <mergeCell ref="B33:B35"/>
    <mergeCell ref="A54:A56"/>
    <mergeCell ref="B54:B56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B65:B66"/>
    <mergeCell ref="A57:A61"/>
    <mergeCell ref="C58:C60"/>
    <mergeCell ref="D58:D60"/>
    <mergeCell ref="A65:A66"/>
    <mergeCell ref="H58:H60"/>
    <mergeCell ref="B60:B61"/>
    <mergeCell ref="A62:A64"/>
    <mergeCell ref="B62:B64"/>
    <mergeCell ref="E58:E60"/>
    <mergeCell ref="F58:F60"/>
    <mergeCell ref="G58:G60"/>
    <mergeCell ref="A90:A92"/>
    <mergeCell ref="B90:B92"/>
    <mergeCell ref="A74:A76"/>
    <mergeCell ref="B74:B76"/>
    <mergeCell ref="A93:A95"/>
    <mergeCell ref="B93:B95"/>
    <mergeCell ref="A96:A98"/>
    <mergeCell ref="B96:B98"/>
    <mergeCell ref="A68:A70"/>
    <mergeCell ref="B68:B70"/>
    <mergeCell ref="A71:A73"/>
    <mergeCell ref="B71:B73"/>
    <mergeCell ref="A87:A89"/>
    <mergeCell ref="B87:B89"/>
    <mergeCell ref="A77:A79"/>
    <mergeCell ref="B77:B79"/>
    <mergeCell ref="A80:A82"/>
    <mergeCell ref="B80:B82"/>
    <mergeCell ref="A83:A85"/>
    <mergeCell ref="B83:B85"/>
    <mergeCell ref="A25:A26"/>
    <mergeCell ref="B25:B26"/>
    <mergeCell ref="A27:A28"/>
    <mergeCell ref="B27:B28"/>
  </mergeCells>
  <printOptions/>
  <pageMargins left="0.7086614173228347" right="0.7086614173228347" top="0.7480314960629921" bottom="0.7480314960629921" header="0.31496062992125984" footer="0.31496062992125984"/>
  <pageSetup firstPageNumber="186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view="pageBreakPreview" zoomScaleSheetLayoutView="100" zoomScalePageLayoutView="90" workbookViewId="0" topLeftCell="A42">
      <selection activeCell="A46" sqref="A46:K49"/>
    </sheetView>
  </sheetViews>
  <sheetFormatPr defaultColWidth="9.140625" defaultRowHeight="15"/>
  <cols>
    <col min="1" max="1" width="20.57421875" style="2" customWidth="1"/>
    <col min="2" max="2" width="20.7109375" style="2" customWidth="1"/>
    <col min="3" max="3" width="7.00390625" style="2" customWidth="1"/>
    <col min="4" max="5" width="6.8515625" style="2" customWidth="1"/>
    <col min="6" max="6" width="17.7109375" style="2" customWidth="1"/>
    <col min="7" max="7" width="10.421875" style="2" customWidth="1"/>
    <col min="8" max="9" width="9.7109375" style="2" customWidth="1"/>
    <col min="10" max="10" width="10.8515625" style="2" customWidth="1"/>
    <col min="11" max="11" width="9.421875" style="2" customWidth="1"/>
    <col min="12" max="12" width="5.57421875" style="2" hidden="1" customWidth="1"/>
    <col min="13" max="16384" width="9.140625" style="2" customWidth="1"/>
  </cols>
  <sheetData>
    <row r="1" spans="1:11" ht="12.75" customHeight="1">
      <c r="A1" s="35"/>
      <c r="B1" s="35"/>
      <c r="C1" s="35"/>
      <c r="D1" s="35"/>
      <c r="E1" s="35"/>
      <c r="F1" s="35"/>
      <c r="G1" s="35"/>
      <c r="H1" s="35"/>
      <c r="I1" s="35"/>
      <c r="J1" s="127" t="s">
        <v>263</v>
      </c>
      <c r="K1" s="127"/>
    </row>
    <row r="2" spans="1:11" ht="36" customHeight="1">
      <c r="A2" s="148" t="s">
        <v>264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2.75" customHeight="1">
      <c r="A3" s="184" t="s">
        <v>269</v>
      </c>
      <c r="B3" s="184" t="s">
        <v>268</v>
      </c>
      <c r="C3" s="163" t="s">
        <v>241</v>
      </c>
      <c r="D3" s="165"/>
      <c r="E3" s="184" t="s">
        <v>6</v>
      </c>
      <c r="F3" s="184" t="s">
        <v>267</v>
      </c>
      <c r="G3" s="163" t="s">
        <v>265</v>
      </c>
      <c r="H3" s="164"/>
      <c r="I3" s="164"/>
      <c r="J3" s="164"/>
      <c r="K3" s="165"/>
    </row>
    <row r="4" spans="1:11" ht="110.25" customHeight="1">
      <c r="A4" s="185"/>
      <c r="B4" s="185"/>
      <c r="C4" s="3" t="s">
        <v>242</v>
      </c>
      <c r="D4" s="3" t="s">
        <v>266</v>
      </c>
      <c r="E4" s="185"/>
      <c r="F4" s="185"/>
      <c r="G4" s="3">
        <v>2014</v>
      </c>
      <c r="H4" s="3">
        <v>2015</v>
      </c>
      <c r="I4" s="3">
        <v>2016</v>
      </c>
      <c r="J4" s="3">
        <v>2017</v>
      </c>
      <c r="K4" s="3">
        <v>2018</v>
      </c>
    </row>
    <row r="5" spans="1:11" ht="68.25" customHeight="1">
      <c r="A5" s="31" t="s">
        <v>5</v>
      </c>
      <c r="B5" s="31" t="s">
        <v>270</v>
      </c>
      <c r="C5" s="31">
        <v>2014</v>
      </c>
      <c r="D5" s="31">
        <v>2018</v>
      </c>
      <c r="E5" s="31"/>
      <c r="F5" s="31"/>
      <c r="G5" s="53">
        <f>G6+G15+G18+G43+G46+G73+G79+G81</f>
        <v>709296.2999999999</v>
      </c>
      <c r="H5" s="53">
        <f>H6+H15+H18+H43+H46+H73+H79+H81</f>
        <v>455668.39999999997</v>
      </c>
      <c r="I5" s="53">
        <f>I6+I15+I18+I43+I46+I73+I79+I81</f>
        <v>455668.39999999997</v>
      </c>
      <c r="J5" s="53">
        <f>J6+J15+J18+J43+J46+J73+J79+J81</f>
        <v>455268.39999999997</v>
      </c>
      <c r="K5" s="53">
        <f>K6+K15+K18+K43+K46+K73+K79+K81</f>
        <v>454768.39999999997</v>
      </c>
    </row>
    <row r="6" spans="1:11" s="35" customFormat="1" ht="30" customHeight="1">
      <c r="A6" s="184" t="s">
        <v>83</v>
      </c>
      <c r="B6" s="31" t="s">
        <v>84</v>
      </c>
      <c r="C6" s="31"/>
      <c r="D6" s="31"/>
      <c r="E6" s="31"/>
      <c r="F6" s="31"/>
      <c r="G6" s="53">
        <f>G7+G8</f>
        <v>528012.7</v>
      </c>
      <c r="H6" s="53">
        <f>H7+H8</f>
        <v>274384.8</v>
      </c>
      <c r="I6" s="53">
        <f>I7+I8</f>
        <v>274384.8</v>
      </c>
      <c r="J6" s="53">
        <f>J7+J8</f>
        <v>274384.8</v>
      </c>
      <c r="K6" s="53">
        <f>K7+K8</f>
        <v>274384.8</v>
      </c>
    </row>
    <row r="7" spans="1:11" s="35" customFormat="1" ht="66" customHeight="1">
      <c r="A7" s="162"/>
      <c r="B7" s="31" t="s">
        <v>271</v>
      </c>
      <c r="C7" s="31">
        <v>2014</v>
      </c>
      <c r="D7" s="31">
        <v>2018</v>
      </c>
      <c r="E7" s="31" t="s">
        <v>292</v>
      </c>
      <c r="F7" s="31"/>
      <c r="G7" s="53">
        <f>G9+G10+G12+G13+G14</f>
        <v>520012.7</v>
      </c>
      <c r="H7" s="53">
        <f>H9+H10+H12</f>
        <v>266384.8</v>
      </c>
      <c r="I7" s="53">
        <f>I9+I10+I12</f>
        <v>266384.8</v>
      </c>
      <c r="J7" s="53">
        <f>J9+J10+J12</f>
        <v>266384.8</v>
      </c>
      <c r="K7" s="53">
        <f>K9+K10+K12</f>
        <v>266384.8</v>
      </c>
    </row>
    <row r="8" spans="1:11" ht="68.25" customHeight="1">
      <c r="A8" s="185"/>
      <c r="B8" s="3" t="s">
        <v>558</v>
      </c>
      <c r="C8" s="3">
        <v>2014</v>
      </c>
      <c r="D8" s="3">
        <v>2018</v>
      </c>
      <c r="E8" s="3" t="s">
        <v>292</v>
      </c>
      <c r="F8" s="3"/>
      <c r="G8" s="52">
        <f>G11</f>
        <v>8000</v>
      </c>
      <c r="H8" s="52">
        <f>H11</f>
        <v>8000</v>
      </c>
      <c r="I8" s="52">
        <f>I11</f>
        <v>8000</v>
      </c>
      <c r="J8" s="52">
        <f>J11</f>
        <v>8000</v>
      </c>
      <c r="K8" s="52">
        <f>K11</f>
        <v>8000</v>
      </c>
    </row>
    <row r="9" spans="1:11" ht="81.75" customHeight="1">
      <c r="A9" s="54" t="s">
        <v>7</v>
      </c>
      <c r="B9" s="3" t="s">
        <v>271</v>
      </c>
      <c r="C9" s="3">
        <v>2014</v>
      </c>
      <c r="D9" s="3">
        <v>2018</v>
      </c>
      <c r="E9" s="3" t="s">
        <v>292</v>
      </c>
      <c r="F9" s="45" t="s">
        <v>130</v>
      </c>
      <c r="G9" s="52">
        <v>201000</v>
      </c>
      <c r="H9" s="52">
        <v>201000</v>
      </c>
      <c r="I9" s="52">
        <v>201000</v>
      </c>
      <c r="J9" s="52">
        <v>201000</v>
      </c>
      <c r="K9" s="52">
        <v>201000</v>
      </c>
    </row>
    <row r="10" spans="1:11" ht="78" customHeight="1">
      <c r="A10" s="26" t="s">
        <v>293</v>
      </c>
      <c r="B10" s="3" t="s">
        <v>271</v>
      </c>
      <c r="C10" s="3">
        <v>2014</v>
      </c>
      <c r="D10" s="3">
        <v>2018</v>
      </c>
      <c r="E10" s="3" t="s">
        <v>292</v>
      </c>
      <c r="F10" s="45" t="s">
        <v>99</v>
      </c>
      <c r="G10" s="52">
        <v>65384.8</v>
      </c>
      <c r="H10" s="52">
        <v>65384.8</v>
      </c>
      <c r="I10" s="52">
        <v>65384.8</v>
      </c>
      <c r="J10" s="52">
        <v>65384.8</v>
      </c>
      <c r="K10" s="52">
        <v>65384.8</v>
      </c>
    </row>
    <row r="11" spans="1:11" ht="101.25" customHeight="1">
      <c r="A11" s="3" t="s">
        <v>26</v>
      </c>
      <c r="B11" s="49" t="s">
        <v>558</v>
      </c>
      <c r="C11" s="49">
        <v>2014</v>
      </c>
      <c r="D11" s="49">
        <v>2018</v>
      </c>
      <c r="E11" s="49" t="s">
        <v>292</v>
      </c>
      <c r="F11" s="45" t="s">
        <v>131</v>
      </c>
      <c r="G11" s="52">
        <v>8000</v>
      </c>
      <c r="H11" s="52">
        <v>8000</v>
      </c>
      <c r="I11" s="52">
        <v>8000</v>
      </c>
      <c r="J11" s="52">
        <v>8000</v>
      </c>
      <c r="K11" s="52">
        <v>8000</v>
      </c>
    </row>
    <row r="12" spans="1:11" ht="94.5" customHeight="1">
      <c r="A12" s="29" t="s">
        <v>25</v>
      </c>
      <c r="B12" s="31" t="s">
        <v>271</v>
      </c>
      <c r="C12" s="31">
        <v>2014</v>
      </c>
      <c r="D12" s="31">
        <v>2018</v>
      </c>
      <c r="E12" s="31" t="s">
        <v>292</v>
      </c>
      <c r="F12" s="48"/>
      <c r="G12" s="53">
        <v>0</v>
      </c>
      <c r="H12" s="53">
        <v>0</v>
      </c>
      <c r="I12" s="53">
        <v>0</v>
      </c>
      <c r="J12" s="53">
        <v>0</v>
      </c>
      <c r="K12" s="53">
        <v>0</v>
      </c>
    </row>
    <row r="13" spans="1:11" ht="96.75" customHeight="1">
      <c r="A13" s="29" t="s">
        <v>215</v>
      </c>
      <c r="B13" s="31" t="s">
        <v>271</v>
      </c>
      <c r="C13" s="31">
        <v>2014</v>
      </c>
      <c r="D13" s="31">
        <v>2018</v>
      </c>
      <c r="E13" s="31" t="s">
        <v>292</v>
      </c>
      <c r="F13" s="48" t="s">
        <v>217</v>
      </c>
      <c r="G13" s="53">
        <v>200000</v>
      </c>
      <c r="H13" s="53">
        <v>0</v>
      </c>
      <c r="I13" s="53">
        <v>0</v>
      </c>
      <c r="J13" s="53">
        <v>0</v>
      </c>
      <c r="K13" s="53">
        <v>0</v>
      </c>
    </row>
    <row r="14" spans="1:11" ht="117" customHeight="1">
      <c r="A14" s="5" t="s">
        <v>216</v>
      </c>
      <c r="B14" s="3" t="s">
        <v>271</v>
      </c>
      <c r="C14" s="3">
        <v>2014</v>
      </c>
      <c r="D14" s="3">
        <v>2018</v>
      </c>
      <c r="E14" s="3" t="s">
        <v>292</v>
      </c>
      <c r="F14" s="45" t="s">
        <v>217</v>
      </c>
      <c r="G14" s="52">
        <v>53627.9</v>
      </c>
      <c r="H14" s="52">
        <v>0</v>
      </c>
      <c r="I14" s="52">
        <v>0</v>
      </c>
      <c r="J14" s="52">
        <v>0</v>
      </c>
      <c r="K14" s="52">
        <v>0</v>
      </c>
    </row>
    <row r="15" spans="1:11" ht="28.5" customHeight="1">
      <c r="A15" s="184" t="s">
        <v>173</v>
      </c>
      <c r="B15" s="3" t="s">
        <v>84</v>
      </c>
      <c r="C15" s="3"/>
      <c r="D15" s="3"/>
      <c r="E15" s="3"/>
      <c r="F15" s="45"/>
      <c r="G15" s="52">
        <f>G16</f>
        <v>500</v>
      </c>
      <c r="H15" s="52">
        <f aca="true" t="shared" si="0" ref="H15:K16">H16</f>
        <v>500</v>
      </c>
      <c r="I15" s="52">
        <f t="shared" si="0"/>
        <v>500</v>
      </c>
      <c r="J15" s="52">
        <f t="shared" si="0"/>
        <v>500</v>
      </c>
      <c r="K15" s="52">
        <f t="shared" si="0"/>
        <v>500</v>
      </c>
    </row>
    <row r="16" spans="1:11" ht="75.75" customHeight="1">
      <c r="A16" s="185"/>
      <c r="B16" s="55" t="s">
        <v>271</v>
      </c>
      <c r="C16" s="55">
        <v>2014</v>
      </c>
      <c r="D16" s="55">
        <v>2018</v>
      </c>
      <c r="E16" s="55" t="s">
        <v>292</v>
      </c>
      <c r="F16" s="105"/>
      <c r="G16" s="56">
        <f>G17</f>
        <v>500</v>
      </c>
      <c r="H16" s="56">
        <f t="shared" si="0"/>
        <v>500</v>
      </c>
      <c r="I16" s="56">
        <f t="shared" si="0"/>
        <v>500</v>
      </c>
      <c r="J16" s="56">
        <f t="shared" si="0"/>
        <v>500</v>
      </c>
      <c r="K16" s="56">
        <f t="shared" si="0"/>
        <v>500</v>
      </c>
    </row>
    <row r="17" spans="1:11" ht="83.25" customHeight="1">
      <c r="A17" s="26" t="s">
        <v>20</v>
      </c>
      <c r="B17" s="26" t="s">
        <v>271</v>
      </c>
      <c r="C17" s="3">
        <v>2014</v>
      </c>
      <c r="D17" s="3">
        <v>2018</v>
      </c>
      <c r="E17" s="3" t="s">
        <v>292</v>
      </c>
      <c r="F17" s="45" t="s">
        <v>103</v>
      </c>
      <c r="G17" s="52">
        <v>500</v>
      </c>
      <c r="H17" s="52">
        <v>500</v>
      </c>
      <c r="I17" s="52">
        <v>500</v>
      </c>
      <c r="J17" s="52">
        <v>500</v>
      </c>
      <c r="K17" s="52">
        <v>500</v>
      </c>
    </row>
    <row r="18" spans="1:11" s="13" customFormat="1" ht="24" customHeight="1">
      <c r="A18" s="184" t="s">
        <v>312</v>
      </c>
      <c r="B18" s="3" t="s">
        <v>562</v>
      </c>
      <c r="C18" s="3">
        <v>2014</v>
      </c>
      <c r="D18" s="3">
        <v>2018</v>
      </c>
      <c r="E18" s="3" t="s">
        <v>292</v>
      </c>
      <c r="F18" s="45"/>
      <c r="G18" s="52">
        <f>G19+G20+G21</f>
        <v>150589</v>
      </c>
      <c r="H18" s="52">
        <f>H19+H20+H21</f>
        <v>150589</v>
      </c>
      <c r="I18" s="52">
        <f>I19+I20+I21</f>
        <v>150589</v>
      </c>
      <c r="J18" s="52">
        <f>J19+J20+J21</f>
        <v>150589</v>
      </c>
      <c r="K18" s="52">
        <f>K19+K20+K21</f>
        <v>150589</v>
      </c>
    </row>
    <row r="19" spans="1:11" s="13" customFormat="1" ht="70.5" customHeight="1">
      <c r="A19" s="162"/>
      <c r="B19" s="26" t="s">
        <v>271</v>
      </c>
      <c r="C19" s="3">
        <v>2014</v>
      </c>
      <c r="D19" s="3">
        <v>2018</v>
      </c>
      <c r="E19" s="3" t="s">
        <v>292</v>
      </c>
      <c r="F19" s="45"/>
      <c r="G19" s="52">
        <f>G24+G27+G34+G35+G37+G39+G32</f>
        <v>132089</v>
      </c>
      <c r="H19" s="52">
        <f>H24+H27+H34+H35+H37+H39+H32</f>
        <v>132089</v>
      </c>
      <c r="I19" s="52">
        <f>I24+I27+I34+I35+I37+I39+I32</f>
        <v>132089</v>
      </c>
      <c r="J19" s="52">
        <f>J24+J27+J34+J35+J37+J39+J32</f>
        <v>132089</v>
      </c>
      <c r="K19" s="52">
        <f>K24+K27+K34+K35+K37+K39+K32</f>
        <v>132089</v>
      </c>
    </row>
    <row r="20" spans="1:11" s="13" customFormat="1" ht="78.75" customHeight="1">
      <c r="A20" s="162"/>
      <c r="B20" s="26" t="s">
        <v>29</v>
      </c>
      <c r="C20" s="3">
        <v>2014</v>
      </c>
      <c r="D20" s="3">
        <v>2018</v>
      </c>
      <c r="E20" s="3" t="s">
        <v>292</v>
      </c>
      <c r="F20" s="3"/>
      <c r="G20" s="52">
        <f>G25+G28</f>
        <v>1000</v>
      </c>
      <c r="H20" s="52">
        <v>1000</v>
      </c>
      <c r="I20" s="52">
        <v>1000</v>
      </c>
      <c r="J20" s="52">
        <v>1000</v>
      </c>
      <c r="K20" s="52">
        <v>1000</v>
      </c>
    </row>
    <row r="21" spans="1:11" s="13" customFormat="1" ht="54.75" customHeight="1">
      <c r="A21" s="185"/>
      <c r="B21" s="26" t="s">
        <v>558</v>
      </c>
      <c r="C21" s="3">
        <v>2014</v>
      </c>
      <c r="D21" s="3">
        <v>2018</v>
      </c>
      <c r="E21" s="3" t="s">
        <v>292</v>
      </c>
      <c r="F21" s="3"/>
      <c r="G21" s="52">
        <f>G33+G29+G40</f>
        <v>17500</v>
      </c>
      <c r="H21" s="52">
        <v>17500</v>
      </c>
      <c r="I21" s="52">
        <v>17500</v>
      </c>
      <c r="J21" s="52">
        <v>17500</v>
      </c>
      <c r="K21" s="52">
        <v>17500</v>
      </c>
    </row>
    <row r="22" spans="1:11" s="99" customFormat="1" ht="68.25" customHeight="1">
      <c r="A22" s="70"/>
      <c r="B22" s="67"/>
      <c r="C22" s="70"/>
      <c r="D22" s="70"/>
      <c r="E22" s="70"/>
      <c r="F22" s="70"/>
      <c r="G22" s="78"/>
      <c r="H22" s="78"/>
      <c r="I22" s="78"/>
      <c r="J22" s="78"/>
      <c r="K22" s="78"/>
    </row>
    <row r="23" spans="1:11" s="13" customFormat="1" ht="23.25" customHeight="1">
      <c r="A23" s="184" t="s">
        <v>121</v>
      </c>
      <c r="B23" s="3" t="s">
        <v>92</v>
      </c>
      <c r="C23" s="3">
        <v>2014</v>
      </c>
      <c r="D23" s="3">
        <v>2018</v>
      </c>
      <c r="E23" s="3" t="s">
        <v>292</v>
      </c>
      <c r="F23" s="45"/>
      <c r="G23" s="52">
        <f>SUM(G24:G25)</f>
        <v>71843</v>
      </c>
      <c r="H23" s="52">
        <f>SUM(H24:H25)</f>
        <v>71843</v>
      </c>
      <c r="I23" s="52">
        <f>SUM(I24:I25)</f>
        <v>71843</v>
      </c>
      <c r="J23" s="52">
        <f>SUM(J24:J25)</f>
        <v>71843</v>
      </c>
      <c r="K23" s="52">
        <f>SUM(K24:K25)</f>
        <v>71843</v>
      </c>
    </row>
    <row r="24" spans="1:11" s="13" customFormat="1" ht="66.75" customHeight="1">
      <c r="A24" s="162"/>
      <c r="B24" s="26" t="s">
        <v>271</v>
      </c>
      <c r="C24" s="3">
        <v>2014</v>
      </c>
      <c r="D24" s="3">
        <v>2018</v>
      </c>
      <c r="E24" s="3" t="s">
        <v>292</v>
      </c>
      <c r="F24" s="45" t="s">
        <v>108</v>
      </c>
      <c r="G24" s="52">
        <v>71143</v>
      </c>
      <c r="H24" s="52">
        <v>71143</v>
      </c>
      <c r="I24" s="52">
        <v>71143</v>
      </c>
      <c r="J24" s="52">
        <v>71143</v>
      </c>
      <c r="K24" s="52">
        <v>71143</v>
      </c>
    </row>
    <row r="25" spans="1:11" s="13" customFormat="1" ht="80.25" customHeight="1">
      <c r="A25" s="185"/>
      <c r="B25" s="26" t="s">
        <v>29</v>
      </c>
      <c r="C25" s="3">
        <v>2014</v>
      </c>
      <c r="D25" s="3">
        <v>2018</v>
      </c>
      <c r="E25" s="3" t="s">
        <v>292</v>
      </c>
      <c r="F25" s="45" t="s">
        <v>117</v>
      </c>
      <c r="G25" s="52">
        <v>700</v>
      </c>
      <c r="H25" s="52">
        <v>700</v>
      </c>
      <c r="I25" s="52">
        <v>700</v>
      </c>
      <c r="J25" s="52">
        <v>700</v>
      </c>
      <c r="K25" s="52">
        <v>700</v>
      </c>
    </row>
    <row r="26" spans="1:11" s="13" customFormat="1" ht="40.5" customHeight="1">
      <c r="A26" s="170" t="s">
        <v>120</v>
      </c>
      <c r="B26" s="3" t="s">
        <v>92</v>
      </c>
      <c r="C26" s="3"/>
      <c r="D26" s="3"/>
      <c r="E26" s="3" t="s">
        <v>292</v>
      </c>
      <c r="F26" s="45"/>
      <c r="G26" s="52">
        <f>G27+G28</f>
        <v>44363</v>
      </c>
      <c r="H26" s="52">
        <f>H27+H28</f>
        <v>44363</v>
      </c>
      <c r="I26" s="52">
        <f>I27+I28</f>
        <v>44363</v>
      </c>
      <c r="J26" s="52">
        <f>J27+J28</f>
        <v>44363</v>
      </c>
      <c r="K26" s="52">
        <f>K27+K28</f>
        <v>44363</v>
      </c>
    </row>
    <row r="27" spans="1:11" s="13" customFormat="1" ht="87" customHeight="1">
      <c r="A27" s="170"/>
      <c r="B27" s="26" t="s">
        <v>271</v>
      </c>
      <c r="C27" s="3">
        <v>2014</v>
      </c>
      <c r="D27" s="3">
        <v>2018</v>
      </c>
      <c r="E27" s="3" t="s">
        <v>292</v>
      </c>
      <c r="F27" s="45" t="s">
        <v>132</v>
      </c>
      <c r="G27" s="52">
        <v>44063</v>
      </c>
      <c r="H27" s="52">
        <v>44063</v>
      </c>
      <c r="I27" s="52">
        <v>44063</v>
      </c>
      <c r="J27" s="52">
        <v>44063</v>
      </c>
      <c r="K27" s="52">
        <v>44063</v>
      </c>
    </row>
    <row r="28" spans="1:11" s="13" customFormat="1" ht="79.5" customHeight="1">
      <c r="A28" s="6"/>
      <c r="B28" s="26" t="s">
        <v>29</v>
      </c>
      <c r="C28" s="3">
        <v>2014</v>
      </c>
      <c r="D28" s="3">
        <v>2018</v>
      </c>
      <c r="E28" s="3" t="s">
        <v>292</v>
      </c>
      <c r="F28" s="45" t="s">
        <v>133</v>
      </c>
      <c r="G28" s="52">
        <v>300</v>
      </c>
      <c r="H28" s="52">
        <v>300</v>
      </c>
      <c r="I28" s="52">
        <v>300</v>
      </c>
      <c r="J28" s="52">
        <v>300</v>
      </c>
      <c r="K28" s="52">
        <v>300</v>
      </c>
    </row>
    <row r="29" spans="1:11" s="13" customFormat="1" ht="66.75" customHeight="1">
      <c r="A29" s="26" t="s">
        <v>123</v>
      </c>
      <c r="B29" s="3" t="s">
        <v>558</v>
      </c>
      <c r="C29" s="3">
        <v>2014</v>
      </c>
      <c r="D29" s="3">
        <v>2018</v>
      </c>
      <c r="E29" s="3" t="s">
        <v>292</v>
      </c>
      <c r="F29" s="45"/>
      <c r="G29" s="52">
        <v>5500</v>
      </c>
      <c r="H29" s="52">
        <v>5500</v>
      </c>
      <c r="I29" s="52">
        <v>5500</v>
      </c>
      <c r="J29" s="52">
        <v>5500</v>
      </c>
      <c r="K29" s="52">
        <v>5500</v>
      </c>
    </row>
    <row r="30" spans="1:11" s="99" customFormat="1" ht="49.5" customHeight="1">
      <c r="A30" s="67"/>
      <c r="B30" s="70"/>
      <c r="C30" s="70"/>
      <c r="D30" s="70"/>
      <c r="E30" s="70"/>
      <c r="F30" s="81"/>
      <c r="G30" s="78"/>
      <c r="H30" s="78"/>
      <c r="I30" s="78"/>
      <c r="J30" s="78"/>
      <c r="K30" s="78"/>
    </row>
    <row r="31" spans="1:11" s="13" customFormat="1" ht="19.5" customHeight="1">
      <c r="A31" s="184" t="s">
        <v>122</v>
      </c>
      <c r="B31" s="3" t="s">
        <v>92</v>
      </c>
      <c r="C31" s="3"/>
      <c r="D31" s="3"/>
      <c r="E31" s="3"/>
      <c r="F31" s="45"/>
      <c r="G31" s="52">
        <v>10500</v>
      </c>
      <c r="H31" s="52">
        <v>10500</v>
      </c>
      <c r="I31" s="52">
        <v>10500</v>
      </c>
      <c r="J31" s="52">
        <v>10500</v>
      </c>
      <c r="K31" s="52">
        <v>10500</v>
      </c>
    </row>
    <row r="32" spans="1:11" s="13" customFormat="1" ht="66" customHeight="1">
      <c r="A32" s="162"/>
      <c r="B32" s="26" t="s">
        <v>271</v>
      </c>
      <c r="C32" s="3">
        <v>2014</v>
      </c>
      <c r="D32" s="3">
        <v>2018</v>
      </c>
      <c r="E32" s="3" t="s">
        <v>292</v>
      </c>
      <c r="F32" s="45"/>
      <c r="G32" s="52">
        <v>500</v>
      </c>
      <c r="H32" s="52">
        <v>500</v>
      </c>
      <c r="I32" s="52">
        <v>500</v>
      </c>
      <c r="J32" s="52">
        <v>500</v>
      </c>
      <c r="K32" s="52">
        <v>500</v>
      </c>
    </row>
    <row r="33" spans="1:11" s="13" customFormat="1" ht="66.75" customHeight="1">
      <c r="A33" s="185"/>
      <c r="B33" s="26" t="s">
        <v>558</v>
      </c>
      <c r="C33" s="3">
        <v>2014</v>
      </c>
      <c r="D33" s="3">
        <v>2018</v>
      </c>
      <c r="E33" s="3"/>
      <c r="F33" s="45"/>
      <c r="G33" s="52">
        <v>10000</v>
      </c>
      <c r="H33" s="52">
        <v>10000</v>
      </c>
      <c r="I33" s="52">
        <v>10000</v>
      </c>
      <c r="J33" s="52">
        <v>10000</v>
      </c>
      <c r="K33" s="52">
        <v>10000</v>
      </c>
    </row>
    <row r="34" spans="1:11" s="13" customFormat="1" ht="67.5" customHeight="1">
      <c r="A34" s="3" t="s">
        <v>124</v>
      </c>
      <c r="B34" s="26" t="s">
        <v>271</v>
      </c>
      <c r="C34" s="3">
        <v>2014</v>
      </c>
      <c r="D34" s="3">
        <v>2018</v>
      </c>
      <c r="E34" s="3" t="s">
        <v>292</v>
      </c>
      <c r="F34" s="45"/>
      <c r="G34" s="52">
        <v>10056</v>
      </c>
      <c r="H34" s="52">
        <v>10056</v>
      </c>
      <c r="I34" s="52">
        <v>10056</v>
      </c>
      <c r="J34" s="52">
        <v>10056</v>
      </c>
      <c r="K34" s="52">
        <v>10056</v>
      </c>
    </row>
    <row r="35" spans="1:11" s="13" customFormat="1" ht="68.25" customHeight="1">
      <c r="A35" s="3" t="s">
        <v>125</v>
      </c>
      <c r="B35" s="26" t="s">
        <v>271</v>
      </c>
      <c r="C35" s="3">
        <v>2014</v>
      </c>
      <c r="D35" s="3">
        <v>2018</v>
      </c>
      <c r="E35" s="3" t="s">
        <v>292</v>
      </c>
      <c r="F35" s="45"/>
      <c r="G35" s="52">
        <v>1827</v>
      </c>
      <c r="H35" s="52">
        <v>1827</v>
      </c>
      <c r="I35" s="52">
        <v>1827</v>
      </c>
      <c r="J35" s="52">
        <v>1827</v>
      </c>
      <c r="K35" s="52">
        <v>1827</v>
      </c>
    </row>
    <row r="36" spans="1:11" s="13" customFormat="1" ht="32.25" customHeight="1">
      <c r="A36" s="30" t="s">
        <v>91</v>
      </c>
      <c r="B36" s="42" t="s">
        <v>92</v>
      </c>
      <c r="C36" s="74"/>
      <c r="D36" s="74"/>
      <c r="E36" s="31" t="s">
        <v>292</v>
      </c>
      <c r="F36" s="93"/>
      <c r="G36" s="94">
        <f>G37+G39+G40</f>
        <v>6500</v>
      </c>
      <c r="H36" s="94">
        <f>H37+H39+H40</f>
        <v>6500</v>
      </c>
      <c r="I36" s="94">
        <f>I37+I39+I40</f>
        <v>6500</v>
      </c>
      <c r="J36" s="94">
        <f>J37+J39+J40</f>
        <v>6500</v>
      </c>
      <c r="K36" s="94">
        <f>K37+K39+K40</f>
        <v>6500</v>
      </c>
    </row>
    <row r="37" spans="1:11" s="13" customFormat="1" ht="37.5" customHeight="1">
      <c r="A37" s="30" t="s">
        <v>93</v>
      </c>
      <c r="B37" s="151" t="s">
        <v>271</v>
      </c>
      <c r="C37" s="184">
        <v>2014</v>
      </c>
      <c r="D37" s="184"/>
      <c r="E37" s="184" t="s">
        <v>292</v>
      </c>
      <c r="F37" s="152"/>
      <c r="G37" s="122">
        <v>4000</v>
      </c>
      <c r="H37" s="122">
        <v>4000</v>
      </c>
      <c r="I37" s="122">
        <v>4000</v>
      </c>
      <c r="J37" s="122">
        <v>4000</v>
      </c>
      <c r="K37" s="122">
        <v>4000</v>
      </c>
    </row>
    <row r="38" spans="1:11" s="13" customFormat="1" ht="52.5" customHeight="1">
      <c r="A38" s="77" t="s">
        <v>116</v>
      </c>
      <c r="B38" s="151"/>
      <c r="C38" s="185"/>
      <c r="D38" s="185"/>
      <c r="E38" s="185"/>
      <c r="F38" s="131"/>
      <c r="G38" s="122"/>
      <c r="H38" s="122"/>
      <c r="I38" s="122"/>
      <c r="J38" s="122"/>
      <c r="K38" s="122"/>
    </row>
    <row r="39" spans="1:11" s="13" customFormat="1" ht="15" customHeight="1">
      <c r="A39" s="77" t="s">
        <v>126</v>
      </c>
      <c r="B39" s="128" t="s">
        <v>558</v>
      </c>
      <c r="C39" s="184">
        <v>2014</v>
      </c>
      <c r="D39" s="184"/>
      <c r="E39" s="166" t="s">
        <v>292</v>
      </c>
      <c r="F39" s="93"/>
      <c r="G39" s="100">
        <f>500</f>
        <v>500</v>
      </c>
      <c r="H39" s="95">
        <f>500</f>
        <v>500</v>
      </c>
      <c r="I39" s="95">
        <f>500</f>
        <v>500</v>
      </c>
      <c r="J39" s="95">
        <f>500</f>
        <v>500</v>
      </c>
      <c r="K39" s="95">
        <f>500</f>
        <v>500</v>
      </c>
    </row>
    <row r="40" spans="1:11" s="13" customFormat="1" ht="15" customHeight="1">
      <c r="A40" s="136" t="s">
        <v>127</v>
      </c>
      <c r="B40" s="151"/>
      <c r="C40" s="162"/>
      <c r="D40" s="162"/>
      <c r="E40" s="123"/>
      <c r="F40" s="125"/>
      <c r="G40" s="126">
        <v>2000</v>
      </c>
      <c r="H40" s="122">
        <v>2000</v>
      </c>
      <c r="I40" s="122">
        <v>2000</v>
      </c>
      <c r="J40" s="122">
        <v>2000</v>
      </c>
      <c r="K40" s="122">
        <v>2000</v>
      </c>
    </row>
    <row r="41" spans="1:11" s="13" customFormat="1" ht="41.25" customHeight="1">
      <c r="A41" s="154"/>
      <c r="B41" s="129"/>
      <c r="C41" s="185"/>
      <c r="D41" s="185"/>
      <c r="E41" s="124"/>
      <c r="F41" s="132"/>
      <c r="G41" s="126"/>
      <c r="H41" s="122"/>
      <c r="I41" s="122"/>
      <c r="J41" s="122"/>
      <c r="K41" s="122"/>
    </row>
    <row r="42" spans="1:11" s="99" customFormat="1" ht="17.25" customHeight="1">
      <c r="A42" s="67"/>
      <c r="B42" s="67"/>
      <c r="C42" s="70"/>
      <c r="D42" s="70"/>
      <c r="E42" s="70"/>
      <c r="F42" s="81"/>
      <c r="G42" s="78"/>
      <c r="H42" s="78"/>
      <c r="I42" s="78"/>
      <c r="J42" s="78"/>
      <c r="K42" s="78"/>
    </row>
    <row r="43" spans="1:11" ht="21" customHeight="1">
      <c r="A43" s="153" t="s">
        <v>294</v>
      </c>
      <c r="B43" s="26" t="s">
        <v>84</v>
      </c>
      <c r="C43" s="103"/>
      <c r="D43" s="31"/>
      <c r="E43" s="31" t="s">
        <v>292</v>
      </c>
      <c r="F43" s="48"/>
      <c r="G43" s="53">
        <f>G44</f>
        <v>500</v>
      </c>
      <c r="H43" s="53">
        <f aca="true" t="shared" si="1" ref="H43:J44">H44</f>
        <v>500</v>
      </c>
      <c r="I43" s="53">
        <f t="shared" si="1"/>
        <v>500</v>
      </c>
      <c r="J43" s="53">
        <f t="shared" si="1"/>
        <v>500</v>
      </c>
      <c r="K43" s="53">
        <v>0</v>
      </c>
    </row>
    <row r="44" spans="1:11" s="12" customFormat="1" ht="93" customHeight="1">
      <c r="A44" s="154"/>
      <c r="B44" s="26" t="s">
        <v>271</v>
      </c>
      <c r="C44" s="3">
        <v>2014</v>
      </c>
      <c r="D44" s="3">
        <v>2017</v>
      </c>
      <c r="E44" s="3" t="s">
        <v>292</v>
      </c>
      <c r="F44" s="45"/>
      <c r="G44" s="52">
        <f>G45</f>
        <v>500</v>
      </c>
      <c r="H44" s="52">
        <f t="shared" si="1"/>
        <v>500</v>
      </c>
      <c r="I44" s="52">
        <f t="shared" si="1"/>
        <v>500</v>
      </c>
      <c r="J44" s="52">
        <f t="shared" si="1"/>
        <v>500</v>
      </c>
      <c r="K44" s="52">
        <v>0</v>
      </c>
    </row>
    <row r="45" spans="1:11" s="12" customFormat="1" ht="119.25" customHeight="1">
      <c r="A45" s="26" t="s">
        <v>313</v>
      </c>
      <c r="B45" s="26" t="s">
        <v>271</v>
      </c>
      <c r="C45" s="3">
        <v>2014</v>
      </c>
      <c r="D45" s="3">
        <v>2017</v>
      </c>
      <c r="E45" s="3" t="s">
        <v>292</v>
      </c>
      <c r="F45" s="45" t="s">
        <v>102</v>
      </c>
      <c r="G45" s="52">
        <v>500</v>
      </c>
      <c r="H45" s="52">
        <v>500</v>
      </c>
      <c r="I45" s="52">
        <v>500</v>
      </c>
      <c r="J45" s="52">
        <v>500</v>
      </c>
      <c r="K45" s="52">
        <v>0</v>
      </c>
    </row>
    <row r="46" spans="1:11" s="13" customFormat="1" ht="18" customHeight="1">
      <c r="A46" s="170" t="s">
        <v>135</v>
      </c>
      <c r="B46" s="50" t="s">
        <v>84</v>
      </c>
      <c r="C46" s="31"/>
      <c r="D46" s="31"/>
      <c r="E46" s="3" t="s">
        <v>292</v>
      </c>
      <c r="F46" s="58"/>
      <c r="G46" s="52">
        <f>G47+G48+G49+G50+G51+G52+G53</f>
        <v>400</v>
      </c>
      <c r="H46" s="52">
        <f>H47+H48+H49+H50+H51+H52+H53</f>
        <v>400</v>
      </c>
      <c r="I46" s="52">
        <f>I47+I48+I49+I50+I51+I52+I53</f>
        <v>400</v>
      </c>
      <c r="J46" s="52">
        <f>J47+J48+J49+J50+J51+J52+J53</f>
        <v>0</v>
      </c>
      <c r="K46" s="52">
        <f>K47+K48+K49+K50+K51+K52+K53</f>
        <v>0</v>
      </c>
    </row>
    <row r="47" spans="1:11" s="13" customFormat="1" ht="113.25" customHeight="1">
      <c r="A47" s="170"/>
      <c r="B47" s="50" t="s">
        <v>59</v>
      </c>
      <c r="C47" s="31">
        <v>2014</v>
      </c>
      <c r="D47" s="31">
        <v>2016</v>
      </c>
      <c r="E47" s="3" t="s">
        <v>292</v>
      </c>
      <c r="F47" s="55"/>
      <c r="G47" s="56">
        <v>0</v>
      </c>
      <c r="H47" s="56">
        <v>0</v>
      </c>
      <c r="I47" s="56">
        <v>0</v>
      </c>
      <c r="J47" s="56">
        <v>0</v>
      </c>
      <c r="K47" s="56">
        <v>0</v>
      </c>
    </row>
    <row r="48" spans="1:11" s="13" customFormat="1" ht="66" customHeight="1">
      <c r="A48" s="170"/>
      <c r="B48" s="10" t="s">
        <v>271</v>
      </c>
      <c r="C48" s="31">
        <v>2014</v>
      </c>
      <c r="D48" s="31">
        <v>2016</v>
      </c>
      <c r="E48" s="3" t="s">
        <v>292</v>
      </c>
      <c r="F48" s="55"/>
      <c r="G48" s="56">
        <f>SUM(G55,G71)</f>
        <v>315</v>
      </c>
      <c r="H48" s="56">
        <f>SUM(H55,H71)</f>
        <v>315</v>
      </c>
      <c r="I48" s="56">
        <f>SUM(I55,I71)</f>
        <v>315</v>
      </c>
      <c r="J48" s="56">
        <v>0</v>
      </c>
      <c r="K48" s="56">
        <v>0</v>
      </c>
    </row>
    <row r="49" spans="1:11" s="13" customFormat="1" ht="66.75" customHeight="1">
      <c r="A49" s="170"/>
      <c r="B49" s="10" t="s">
        <v>119</v>
      </c>
      <c r="C49" s="3">
        <v>2014</v>
      </c>
      <c r="D49" s="3">
        <v>2016</v>
      </c>
      <c r="E49" s="3" t="s">
        <v>292</v>
      </c>
      <c r="F49" s="55"/>
      <c r="G49" s="56">
        <f>SUM(G64)</f>
        <v>15</v>
      </c>
      <c r="H49" s="56">
        <f>SUM(H64)</f>
        <v>15</v>
      </c>
      <c r="I49" s="56">
        <f>SUM(I64)</f>
        <v>15</v>
      </c>
      <c r="J49" s="56">
        <v>0</v>
      </c>
      <c r="K49" s="56">
        <v>0</v>
      </c>
    </row>
    <row r="50" spans="1:11" s="13" customFormat="1" ht="54" customHeight="1">
      <c r="A50" s="170"/>
      <c r="B50" s="10" t="s">
        <v>556</v>
      </c>
      <c r="C50" s="3">
        <v>2014</v>
      </c>
      <c r="D50" s="3">
        <v>2016</v>
      </c>
      <c r="E50" s="3" t="s">
        <v>292</v>
      </c>
      <c r="F50" s="3"/>
      <c r="G50" s="52">
        <f>SUM(G68)</f>
        <v>70</v>
      </c>
      <c r="H50" s="52">
        <f>SUM(H68)</f>
        <v>70</v>
      </c>
      <c r="I50" s="52">
        <f>SUM(I68)</f>
        <v>70</v>
      </c>
      <c r="J50" s="52">
        <v>0</v>
      </c>
      <c r="K50" s="52">
        <v>0</v>
      </c>
    </row>
    <row r="51" spans="1:11" s="13" customFormat="1" ht="66.75" customHeight="1">
      <c r="A51" s="170"/>
      <c r="B51" s="10" t="s">
        <v>557</v>
      </c>
      <c r="C51" s="31">
        <v>2014</v>
      </c>
      <c r="D51" s="31">
        <v>2016</v>
      </c>
      <c r="E51" s="3" t="s">
        <v>292</v>
      </c>
      <c r="F51" s="55"/>
      <c r="G51" s="56">
        <v>0</v>
      </c>
      <c r="H51" s="56">
        <v>0</v>
      </c>
      <c r="I51" s="56">
        <v>0</v>
      </c>
      <c r="J51" s="56">
        <v>0</v>
      </c>
      <c r="K51" s="56">
        <v>0</v>
      </c>
    </row>
    <row r="52" spans="1:11" s="13" customFormat="1" ht="67.5" customHeight="1">
      <c r="A52" s="170"/>
      <c r="B52" s="26" t="s">
        <v>118</v>
      </c>
      <c r="C52" s="3">
        <v>2014</v>
      </c>
      <c r="D52" s="3">
        <v>2016</v>
      </c>
      <c r="E52" s="3" t="s">
        <v>292</v>
      </c>
      <c r="F52" s="3"/>
      <c r="G52" s="52">
        <v>0</v>
      </c>
      <c r="H52" s="52">
        <v>0</v>
      </c>
      <c r="I52" s="52">
        <v>0</v>
      </c>
      <c r="J52" s="52">
        <v>0</v>
      </c>
      <c r="K52" s="52">
        <v>0</v>
      </c>
    </row>
    <row r="53" spans="1:11" s="13" customFormat="1" ht="82.5" customHeight="1">
      <c r="A53" s="26"/>
      <c r="B53" s="26" t="s">
        <v>29</v>
      </c>
      <c r="C53" s="3">
        <v>2014</v>
      </c>
      <c r="D53" s="3">
        <v>2016</v>
      </c>
      <c r="E53" s="3" t="s">
        <v>292</v>
      </c>
      <c r="F53" s="3"/>
      <c r="G53" s="52">
        <v>0</v>
      </c>
      <c r="H53" s="52">
        <v>0</v>
      </c>
      <c r="I53" s="52">
        <v>0</v>
      </c>
      <c r="J53" s="52">
        <v>0</v>
      </c>
      <c r="K53" s="52">
        <v>0</v>
      </c>
    </row>
    <row r="54" spans="1:11" s="13" customFormat="1" ht="17.25" customHeight="1">
      <c r="A54" s="170" t="s">
        <v>60</v>
      </c>
      <c r="B54" s="10" t="s">
        <v>92</v>
      </c>
      <c r="C54" s="31"/>
      <c r="D54" s="31"/>
      <c r="E54" s="3"/>
      <c r="F54" s="55"/>
      <c r="G54" s="56">
        <f>G55+G56+G57+G58+G59</f>
        <v>170</v>
      </c>
      <c r="H54" s="56">
        <f>H55+H56+H57+H58+H59</f>
        <v>170</v>
      </c>
      <c r="I54" s="56">
        <f>I55+I56+I57+I58+I59</f>
        <v>170</v>
      </c>
      <c r="J54" s="56">
        <f>J55+J56+J57+J58+J59</f>
        <v>0</v>
      </c>
      <c r="K54" s="56">
        <f>K55+K56+K57+K58+K59</f>
        <v>0</v>
      </c>
    </row>
    <row r="55" spans="1:11" s="13" customFormat="1" ht="67.5" customHeight="1">
      <c r="A55" s="170"/>
      <c r="B55" s="10" t="s">
        <v>271</v>
      </c>
      <c r="C55" s="3">
        <v>2014</v>
      </c>
      <c r="D55" s="3">
        <v>2016</v>
      </c>
      <c r="E55" s="3" t="s">
        <v>292</v>
      </c>
      <c r="F55" s="3"/>
      <c r="G55" s="52">
        <v>170</v>
      </c>
      <c r="H55" s="52">
        <v>170</v>
      </c>
      <c r="I55" s="52">
        <v>170</v>
      </c>
      <c r="J55" s="52">
        <v>0</v>
      </c>
      <c r="K55" s="52">
        <v>0</v>
      </c>
    </row>
    <row r="56" spans="1:11" s="13" customFormat="1" ht="55.5" customHeight="1">
      <c r="A56" s="170"/>
      <c r="B56" s="10" t="s">
        <v>556</v>
      </c>
      <c r="C56" s="3">
        <v>2014</v>
      </c>
      <c r="D56" s="3">
        <v>2016</v>
      </c>
      <c r="E56" s="3" t="s">
        <v>292</v>
      </c>
      <c r="F56" s="3"/>
      <c r="G56" s="52">
        <v>0</v>
      </c>
      <c r="H56" s="52">
        <v>0</v>
      </c>
      <c r="I56" s="52">
        <v>0</v>
      </c>
      <c r="J56" s="52">
        <v>0</v>
      </c>
      <c r="K56" s="52">
        <v>0</v>
      </c>
    </row>
    <row r="57" spans="1:11" s="13" customFormat="1" ht="51.75" customHeight="1">
      <c r="A57" s="170"/>
      <c r="B57" s="10" t="s">
        <v>59</v>
      </c>
      <c r="C57" s="3">
        <v>2014</v>
      </c>
      <c r="D57" s="3">
        <v>2016</v>
      </c>
      <c r="E57" s="3" t="s">
        <v>292</v>
      </c>
      <c r="F57" s="3"/>
      <c r="G57" s="52">
        <v>0</v>
      </c>
      <c r="H57" s="52">
        <v>0</v>
      </c>
      <c r="I57" s="52">
        <v>0</v>
      </c>
      <c r="J57" s="52">
        <v>0</v>
      </c>
      <c r="K57" s="52">
        <v>0</v>
      </c>
    </row>
    <row r="58" spans="1:11" s="13" customFormat="1" ht="66.75" customHeight="1">
      <c r="A58" s="170"/>
      <c r="B58" s="10" t="s">
        <v>557</v>
      </c>
      <c r="C58" s="3">
        <v>2014</v>
      </c>
      <c r="D58" s="3">
        <v>2016</v>
      </c>
      <c r="E58" s="3" t="s">
        <v>292</v>
      </c>
      <c r="F58" s="3"/>
      <c r="G58" s="52">
        <v>0</v>
      </c>
      <c r="H58" s="52">
        <v>0</v>
      </c>
      <c r="I58" s="52">
        <v>0</v>
      </c>
      <c r="J58" s="52">
        <v>0</v>
      </c>
      <c r="K58" s="52">
        <v>0</v>
      </c>
    </row>
    <row r="59" spans="1:11" s="13" customFormat="1" ht="79.5" customHeight="1">
      <c r="A59" s="170"/>
      <c r="B59" s="10" t="s">
        <v>29</v>
      </c>
      <c r="C59" s="3">
        <v>2014</v>
      </c>
      <c r="D59" s="3">
        <v>2016</v>
      </c>
      <c r="E59" s="3" t="s">
        <v>292</v>
      </c>
      <c r="F59" s="3"/>
      <c r="G59" s="52">
        <v>0</v>
      </c>
      <c r="H59" s="52">
        <v>0</v>
      </c>
      <c r="I59" s="52">
        <v>0</v>
      </c>
      <c r="J59" s="52">
        <v>0</v>
      </c>
      <c r="K59" s="52">
        <v>0</v>
      </c>
    </row>
    <row r="60" spans="1:11" s="13" customFormat="1" ht="23.25" customHeight="1">
      <c r="A60" s="184" t="s">
        <v>128</v>
      </c>
      <c r="B60" s="26" t="s">
        <v>92</v>
      </c>
      <c r="C60" s="3"/>
      <c r="D60" s="3"/>
      <c r="E60" s="3" t="s">
        <v>292</v>
      </c>
      <c r="F60" s="3"/>
      <c r="G60" s="52">
        <f>G61+G62</f>
        <v>0</v>
      </c>
      <c r="H60" s="52">
        <f>H61+H62</f>
        <v>0</v>
      </c>
      <c r="I60" s="52">
        <f>I61+I62</f>
        <v>0</v>
      </c>
      <c r="J60" s="52">
        <f>J61+J62</f>
        <v>0</v>
      </c>
      <c r="K60" s="52">
        <f>K61+K62</f>
        <v>0</v>
      </c>
    </row>
    <row r="61" spans="1:11" s="13" customFormat="1" ht="51.75" customHeight="1">
      <c r="A61" s="162"/>
      <c r="B61" s="26" t="s">
        <v>59</v>
      </c>
      <c r="C61" s="3">
        <v>2014</v>
      </c>
      <c r="D61" s="3">
        <v>2016</v>
      </c>
      <c r="E61" s="3" t="s">
        <v>292</v>
      </c>
      <c r="F61" s="3"/>
      <c r="G61" s="52">
        <v>0</v>
      </c>
      <c r="H61" s="52">
        <v>0</v>
      </c>
      <c r="I61" s="52">
        <v>0</v>
      </c>
      <c r="J61" s="52">
        <v>0</v>
      </c>
      <c r="K61" s="52">
        <v>0</v>
      </c>
    </row>
    <row r="62" spans="1:11" s="13" customFormat="1" ht="79.5" customHeight="1">
      <c r="A62" s="185"/>
      <c r="B62" s="26" t="s">
        <v>29</v>
      </c>
      <c r="C62" s="3">
        <v>2014</v>
      </c>
      <c r="D62" s="3">
        <v>2016</v>
      </c>
      <c r="E62" s="3"/>
      <c r="F62" s="3"/>
      <c r="G62" s="52">
        <v>0</v>
      </c>
      <c r="H62" s="52">
        <v>0</v>
      </c>
      <c r="I62" s="52">
        <v>0</v>
      </c>
      <c r="J62" s="52">
        <v>0</v>
      </c>
      <c r="K62" s="52">
        <v>0</v>
      </c>
    </row>
    <row r="63" spans="1:11" s="13" customFormat="1" ht="18.75" customHeight="1">
      <c r="A63" s="184" t="s">
        <v>61</v>
      </c>
      <c r="B63" s="26" t="s">
        <v>92</v>
      </c>
      <c r="C63" s="3"/>
      <c r="D63" s="3"/>
      <c r="E63" s="3"/>
      <c r="F63" s="3"/>
      <c r="G63" s="52">
        <f>G64+G65</f>
        <v>15</v>
      </c>
      <c r="H63" s="52">
        <f>H64+H65</f>
        <v>15</v>
      </c>
      <c r="I63" s="52">
        <f>I64+I65</f>
        <v>15</v>
      </c>
      <c r="J63" s="52">
        <f>J64+J65</f>
        <v>0</v>
      </c>
      <c r="K63" s="52">
        <f>K64+K65</f>
        <v>0</v>
      </c>
    </row>
    <row r="64" spans="1:11" s="13" customFormat="1" ht="67.5" customHeight="1">
      <c r="A64" s="162"/>
      <c r="B64" s="26" t="s">
        <v>119</v>
      </c>
      <c r="C64" s="3">
        <v>2014</v>
      </c>
      <c r="D64" s="3">
        <v>2016</v>
      </c>
      <c r="E64" s="3" t="s">
        <v>292</v>
      </c>
      <c r="F64" s="3"/>
      <c r="G64" s="52">
        <v>15</v>
      </c>
      <c r="H64" s="52">
        <v>15</v>
      </c>
      <c r="I64" s="52">
        <v>15</v>
      </c>
      <c r="J64" s="52">
        <v>0</v>
      </c>
      <c r="K64" s="52">
        <v>0</v>
      </c>
    </row>
    <row r="65" spans="1:11" ht="80.25" customHeight="1">
      <c r="A65" s="185"/>
      <c r="B65" s="26" t="s">
        <v>29</v>
      </c>
      <c r="C65" s="3">
        <v>2014</v>
      </c>
      <c r="D65" s="3">
        <v>2016</v>
      </c>
      <c r="E65" s="3" t="s">
        <v>292</v>
      </c>
      <c r="F65" s="3"/>
      <c r="G65" s="52">
        <v>0</v>
      </c>
      <c r="H65" s="52">
        <v>0</v>
      </c>
      <c r="I65" s="52">
        <v>0</v>
      </c>
      <c r="J65" s="52">
        <v>0</v>
      </c>
      <c r="K65" s="52">
        <v>0</v>
      </c>
    </row>
    <row r="66" spans="1:11" s="92" customFormat="1" ht="35.25" customHeight="1">
      <c r="A66" s="70"/>
      <c r="B66" s="67"/>
      <c r="C66" s="70"/>
      <c r="D66" s="70"/>
      <c r="E66" s="70"/>
      <c r="F66" s="70"/>
      <c r="G66" s="78"/>
      <c r="H66" s="78"/>
      <c r="I66" s="78"/>
      <c r="J66" s="78"/>
      <c r="K66" s="78"/>
    </row>
    <row r="67" spans="1:11" ht="12.75" customHeight="1">
      <c r="A67" s="153" t="s">
        <v>174</v>
      </c>
      <c r="B67" s="10" t="s">
        <v>92</v>
      </c>
      <c r="C67" s="3"/>
      <c r="D67" s="3"/>
      <c r="E67" s="3"/>
      <c r="F67" s="3"/>
      <c r="G67" s="52">
        <f>G68+G69</f>
        <v>70</v>
      </c>
      <c r="H67" s="52">
        <f>H68+H69</f>
        <v>70</v>
      </c>
      <c r="I67" s="52">
        <f>I68+I69</f>
        <v>70</v>
      </c>
      <c r="J67" s="52">
        <f>J68+J69</f>
        <v>0</v>
      </c>
      <c r="K67" s="52">
        <f>K68+K69</f>
        <v>0</v>
      </c>
    </row>
    <row r="68" spans="1:11" ht="81.75" customHeight="1">
      <c r="A68" s="154"/>
      <c r="B68" s="10" t="s">
        <v>556</v>
      </c>
      <c r="C68" s="3">
        <v>2014</v>
      </c>
      <c r="D68" s="3">
        <v>2016</v>
      </c>
      <c r="E68" s="3" t="s">
        <v>292</v>
      </c>
      <c r="F68" s="3"/>
      <c r="G68" s="52">
        <v>70</v>
      </c>
      <c r="H68" s="52">
        <v>70</v>
      </c>
      <c r="I68" s="52">
        <v>70</v>
      </c>
      <c r="J68" s="52">
        <v>0</v>
      </c>
      <c r="K68" s="52">
        <v>0</v>
      </c>
    </row>
    <row r="69" spans="1:11" ht="78" customHeight="1">
      <c r="A69" s="26" t="s">
        <v>175</v>
      </c>
      <c r="B69" s="10" t="s">
        <v>29</v>
      </c>
      <c r="C69" s="3">
        <v>2014</v>
      </c>
      <c r="D69" s="3">
        <v>2016</v>
      </c>
      <c r="E69" s="3" t="s">
        <v>292</v>
      </c>
      <c r="F69" s="3"/>
      <c r="G69" s="52">
        <v>0</v>
      </c>
      <c r="H69" s="52">
        <v>0</v>
      </c>
      <c r="I69" s="52">
        <v>0</v>
      </c>
      <c r="J69" s="52">
        <v>0</v>
      </c>
      <c r="K69" s="52">
        <v>0</v>
      </c>
    </row>
    <row r="70" spans="1:11" ht="20.25" customHeight="1">
      <c r="A70" s="184" t="s">
        <v>62</v>
      </c>
      <c r="B70" s="30" t="s">
        <v>92</v>
      </c>
      <c r="C70" s="31"/>
      <c r="D70" s="31"/>
      <c r="E70" s="31"/>
      <c r="F70" s="31"/>
      <c r="G70" s="53">
        <f>G71+G72</f>
        <v>145</v>
      </c>
      <c r="H70" s="53">
        <f>H71+H72</f>
        <v>145</v>
      </c>
      <c r="I70" s="53">
        <f>I71+I72</f>
        <v>145</v>
      </c>
      <c r="J70" s="53">
        <f>J71+J72</f>
        <v>0</v>
      </c>
      <c r="K70" s="53">
        <f>K71+K72</f>
        <v>0</v>
      </c>
    </row>
    <row r="71" spans="1:11" ht="69.75" customHeight="1">
      <c r="A71" s="162"/>
      <c r="B71" s="30" t="s">
        <v>271</v>
      </c>
      <c r="C71" s="31">
        <v>2014</v>
      </c>
      <c r="D71" s="31">
        <v>2016</v>
      </c>
      <c r="E71" s="31" t="s">
        <v>292</v>
      </c>
      <c r="F71" s="31"/>
      <c r="G71" s="53">
        <v>145</v>
      </c>
      <c r="H71" s="53">
        <v>145</v>
      </c>
      <c r="I71" s="53">
        <v>145</v>
      </c>
      <c r="J71" s="53">
        <v>0</v>
      </c>
      <c r="K71" s="53">
        <v>0</v>
      </c>
    </row>
    <row r="72" spans="1:11" ht="83.25" customHeight="1">
      <c r="A72" s="185"/>
      <c r="B72" s="26" t="s">
        <v>29</v>
      </c>
      <c r="C72" s="3">
        <v>2014</v>
      </c>
      <c r="D72" s="31">
        <v>2016</v>
      </c>
      <c r="E72" s="31" t="s">
        <v>292</v>
      </c>
      <c r="F72" s="31"/>
      <c r="G72" s="53">
        <v>0</v>
      </c>
      <c r="H72" s="53">
        <v>0</v>
      </c>
      <c r="I72" s="53">
        <v>0</v>
      </c>
      <c r="J72" s="53">
        <v>0</v>
      </c>
      <c r="K72" s="53">
        <v>0</v>
      </c>
    </row>
    <row r="73" spans="1:11" ht="23.25" customHeight="1">
      <c r="A73" s="154" t="s">
        <v>532</v>
      </c>
      <c r="B73" s="26" t="s">
        <v>562</v>
      </c>
      <c r="C73" s="3">
        <v>2014</v>
      </c>
      <c r="D73" s="3">
        <v>2018</v>
      </c>
      <c r="E73" s="3"/>
      <c r="F73" s="58" t="s">
        <v>559</v>
      </c>
      <c r="G73" s="52">
        <f>G74+G75</f>
        <v>1000</v>
      </c>
      <c r="H73" s="52">
        <f>H74+H75</f>
        <v>1000</v>
      </c>
      <c r="I73" s="52">
        <f>I74+I75</f>
        <v>1000</v>
      </c>
      <c r="J73" s="52">
        <f>J74+J75</f>
        <v>1000</v>
      </c>
      <c r="K73" s="52">
        <f>K74+K75</f>
        <v>1000</v>
      </c>
    </row>
    <row r="74" spans="1:11" ht="59.25" customHeight="1">
      <c r="A74" s="171"/>
      <c r="B74" s="26" t="s">
        <v>556</v>
      </c>
      <c r="C74" s="3">
        <v>2014</v>
      </c>
      <c r="D74" s="3">
        <v>2018</v>
      </c>
      <c r="E74" s="3" t="s">
        <v>292</v>
      </c>
      <c r="F74" s="58" t="s">
        <v>560</v>
      </c>
      <c r="G74" s="52">
        <v>210</v>
      </c>
      <c r="H74" s="52">
        <v>210</v>
      </c>
      <c r="I74" s="52">
        <v>210</v>
      </c>
      <c r="J74" s="52">
        <v>210</v>
      </c>
      <c r="K74" s="52">
        <v>210</v>
      </c>
    </row>
    <row r="75" spans="1:11" ht="70.5" customHeight="1">
      <c r="A75" s="171"/>
      <c r="B75" s="26" t="s">
        <v>557</v>
      </c>
      <c r="C75" s="3">
        <v>2014</v>
      </c>
      <c r="D75" s="3">
        <v>2018</v>
      </c>
      <c r="E75" s="3" t="s">
        <v>292</v>
      </c>
      <c r="F75" s="58" t="s">
        <v>561</v>
      </c>
      <c r="G75" s="52">
        <v>790</v>
      </c>
      <c r="H75" s="52">
        <v>790</v>
      </c>
      <c r="I75" s="52">
        <v>790</v>
      </c>
      <c r="J75" s="52">
        <v>790</v>
      </c>
      <c r="K75" s="52">
        <v>790</v>
      </c>
    </row>
    <row r="76" spans="1:11" ht="15.75" customHeight="1">
      <c r="A76" s="184" t="s">
        <v>176</v>
      </c>
      <c r="B76" s="30" t="s">
        <v>92</v>
      </c>
      <c r="C76" s="31"/>
      <c r="D76" s="31"/>
      <c r="E76" s="3" t="s">
        <v>292</v>
      </c>
      <c r="F76" s="58"/>
      <c r="G76" s="52">
        <f>G77+G78</f>
        <v>1000</v>
      </c>
      <c r="H76" s="52">
        <f>H77+H78</f>
        <v>1000</v>
      </c>
      <c r="I76" s="52">
        <f>I77+I78</f>
        <v>1000</v>
      </c>
      <c r="J76" s="52">
        <f>J77+J78</f>
        <v>1000</v>
      </c>
      <c r="K76" s="52">
        <f>K77+K78</f>
        <v>1000</v>
      </c>
    </row>
    <row r="77" spans="1:11" ht="60.75" customHeight="1">
      <c r="A77" s="162"/>
      <c r="B77" s="30" t="s">
        <v>556</v>
      </c>
      <c r="C77" s="31">
        <v>2014</v>
      </c>
      <c r="D77" s="31">
        <v>2018</v>
      </c>
      <c r="E77" s="3" t="s">
        <v>292</v>
      </c>
      <c r="F77" s="57"/>
      <c r="G77" s="56">
        <v>210</v>
      </c>
      <c r="H77" s="56">
        <v>210</v>
      </c>
      <c r="I77" s="56">
        <v>210</v>
      </c>
      <c r="J77" s="56">
        <v>210</v>
      </c>
      <c r="K77" s="56">
        <v>210</v>
      </c>
    </row>
    <row r="78" spans="1:11" ht="75" customHeight="1">
      <c r="A78" s="185"/>
      <c r="B78" s="26" t="s">
        <v>557</v>
      </c>
      <c r="C78" s="3">
        <v>2014</v>
      </c>
      <c r="D78" s="3">
        <v>2018</v>
      </c>
      <c r="E78" s="3" t="s">
        <v>292</v>
      </c>
      <c r="F78" s="57"/>
      <c r="G78" s="56">
        <v>790</v>
      </c>
      <c r="H78" s="56">
        <v>790</v>
      </c>
      <c r="I78" s="56">
        <v>790</v>
      </c>
      <c r="J78" s="56">
        <v>790</v>
      </c>
      <c r="K78" s="56">
        <v>790</v>
      </c>
    </row>
    <row r="79" spans="1:11" ht="18" customHeight="1">
      <c r="A79" s="184" t="s">
        <v>63</v>
      </c>
      <c r="B79" s="30" t="s">
        <v>84</v>
      </c>
      <c r="C79" s="31"/>
      <c r="D79" s="31"/>
      <c r="E79" s="31"/>
      <c r="F79" s="31"/>
      <c r="G79" s="53">
        <f>G80</f>
        <v>21458</v>
      </c>
      <c r="H79" s="53">
        <f>H80</f>
        <v>21458</v>
      </c>
      <c r="I79" s="53">
        <f>I80</f>
        <v>21458</v>
      </c>
      <c r="J79" s="53">
        <f>J80</f>
        <v>21458</v>
      </c>
      <c r="K79" s="53">
        <f>K80</f>
        <v>21458</v>
      </c>
    </row>
    <row r="80" spans="1:11" s="13" customFormat="1" ht="82.5" customHeight="1">
      <c r="A80" s="185"/>
      <c r="B80" s="26" t="s">
        <v>271</v>
      </c>
      <c r="C80" s="3">
        <v>2014</v>
      </c>
      <c r="D80" s="3">
        <v>2018</v>
      </c>
      <c r="E80" s="3" t="s">
        <v>292</v>
      </c>
      <c r="F80" s="60">
        <v>90604093150103600</v>
      </c>
      <c r="G80" s="52">
        <v>21458</v>
      </c>
      <c r="H80" s="52">
        <v>21458</v>
      </c>
      <c r="I80" s="52">
        <v>21458</v>
      </c>
      <c r="J80" s="52">
        <v>21458</v>
      </c>
      <c r="K80" s="53">
        <v>21458</v>
      </c>
    </row>
    <row r="81" spans="1:11" s="13" customFormat="1" ht="21" customHeight="1">
      <c r="A81" s="184" t="s">
        <v>67</v>
      </c>
      <c r="B81" s="30" t="s">
        <v>84</v>
      </c>
      <c r="C81" s="31"/>
      <c r="D81" s="31"/>
      <c r="E81" s="31"/>
      <c r="F81" s="59"/>
      <c r="G81" s="53">
        <f>G82</f>
        <v>6836.6</v>
      </c>
      <c r="H81" s="53">
        <f>H82</f>
        <v>6836.6</v>
      </c>
      <c r="I81" s="53">
        <f>I82</f>
        <v>6836.6</v>
      </c>
      <c r="J81" s="53">
        <f>J82</f>
        <v>6836.6</v>
      </c>
      <c r="K81" s="53">
        <f>K82</f>
        <v>6836.6</v>
      </c>
    </row>
    <row r="82" spans="1:11" s="13" customFormat="1" ht="66.75" customHeight="1">
      <c r="A82" s="185"/>
      <c r="B82" s="26" t="s">
        <v>271</v>
      </c>
      <c r="C82" s="3">
        <v>2014</v>
      </c>
      <c r="D82" s="3">
        <v>2018</v>
      </c>
      <c r="E82" s="3" t="s">
        <v>292</v>
      </c>
      <c r="F82" s="60">
        <v>90601040020000000</v>
      </c>
      <c r="G82" s="52">
        <v>6836.6</v>
      </c>
      <c r="H82" s="52">
        <v>6836.6</v>
      </c>
      <c r="I82" s="52">
        <v>6836.6</v>
      </c>
      <c r="J82" s="52">
        <v>6836.6</v>
      </c>
      <c r="K82" s="52">
        <v>6836.6</v>
      </c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</sheetData>
  <sheetProtection/>
  <mergeCells count="48">
    <mergeCell ref="A81:A82"/>
    <mergeCell ref="A63:A65"/>
    <mergeCell ref="A70:A72"/>
    <mergeCell ref="A73:A75"/>
    <mergeCell ref="A67:A68"/>
    <mergeCell ref="A76:A78"/>
    <mergeCell ref="A79:A80"/>
    <mergeCell ref="A46:A49"/>
    <mergeCell ref="A50:A52"/>
    <mergeCell ref="A54:A57"/>
    <mergeCell ref="A58:A59"/>
    <mergeCell ref="A60:A62"/>
    <mergeCell ref="D37:D38"/>
    <mergeCell ref="E37:E38"/>
    <mergeCell ref="F37:F38"/>
    <mergeCell ref="A43:A44"/>
    <mergeCell ref="A40:A41"/>
    <mergeCell ref="B39:B41"/>
    <mergeCell ref="A31:A33"/>
    <mergeCell ref="A26:A27"/>
    <mergeCell ref="B37:B38"/>
    <mergeCell ref="C37:C38"/>
    <mergeCell ref="A6:A8"/>
    <mergeCell ref="A15:A16"/>
    <mergeCell ref="A18:A21"/>
    <mergeCell ref="A23:A25"/>
    <mergeCell ref="K40:K41"/>
    <mergeCell ref="G37:G38"/>
    <mergeCell ref="J1:K1"/>
    <mergeCell ref="A2:K2"/>
    <mergeCell ref="A3:A4"/>
    <mergeCell ref="B3:B4"/>
    <mergeCell ref="C3:D3"/>
    <mergeCell ref="E3:E4"/>
    <mergeCell ref="F3:F4"/>
    <mergeCell ref="G3:K3"/>
    <mergeCell ref="G40:G41"/>
    <mergeCell ref="H40:H41"/>
    <mergeCell ref="I40:I41"/>
    <mergeCell ref="J40:J41"/>
    <mergeCell ref="C39:C41"/>
    <mergeCell ref="D39:D41"/>
    <mergeCell ref="E39:E41"/>
    <mergeCell ref="F40:F41"/>
    <mergeCell ref="H37:H38"/>
    <mergeCell ref="I37:I38"/>
    <mergeCell ref="J37:J38"/>
    <mergeCell ref="K37:K38"/>
  </mergeCells>
  <printOptions/>
  <pageMargins left="0.7086614173228347" right="0.7086614173228347" top="0.7480314960629921" bottom="0.7480314960629921" header="0.31496062992125984" footer="0.31496062992125984"/>
  <pageSetup firstPageNumber="193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Писаренко М.Н.</dc:creator>
  <cp:keywords/>
  <dc:description/>
  <cp:lastModifiedBy>Artem</cp:lastModifiedBy>
  <cp:lastPrinted>2014-01-22T04:45:25Z</cp:lastPrinted>
  <dcterms:created xsi:type="dcterms:W3CDTF">2013-09-30T04:12:13Z</dcterms:created>
  <dcterms:modified xsi:type="dcterms:W3CDTF">2014-02-07T07:21:12Z</dcterms:modified>
  <cp:category/>
  <cp:version/>
  <cp:contentType/>
  <cp:contentStatus/>
</cp:coreProperties>
</file>