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<sst xmlns="http://schemas.openxmlformats.org/spreadsheetml/2006/main" count="580" uniqueCount="268">
  <si>
    <t>Статус</t>
  </si>
  <si>
    <t>Наименование муниципальной программы, подпрограммы, основного мероприятия</t>
  </si>
  <si>
    <t>«Строительство, реконструкция, капитальный ремонт и ремонт автомобильных дорог городского округа «Город            Йошкар-Ола» на 2014-2018 годы»</t>
  </si>
  <si>
    <t>«Благоустройство, озеленение и содержание инфраструктуры и территории городского округа «Город Йошкар-Ола» на 2014-2018 годы»</t>
  </si>
  <si>
    <t>"Энергосбережение и повышение энергетической эффективности в городском округе «Город Йошкар-Ола» на 2014-2018 годы»</t>
  </si>
  <si>
    <t>«Поддержка общественной инициативы и развитие территорий в городском округе «Город Йошкар-Ола» на 2014-2016 годы»</t>
  </si>
  <si>
    <t>Подпрограмма «Наш двор» на 2014-2018 годы</t>
  </si>
  <si>
    <t>Подпрограмма «Обеспечение деятельности подведомственных учреждений на территории городского округа «Город Йошкар-Ола»</t>
  </si>
  <si>
    <t>Подпрограмма «Обеспечение реализации муниципальной программы «Городское хозяйство»</t>
  </si>
  <si>
    <t>всего:</t>
  </si>
  <si>
    <t>«Строительство, реконструкция и модернизация систем наружного освещения территорий городского округа «Город Йошкар-Ола» на 2014-2018 годы»</t>
  </si>
  <si>
    <t>внебюджетные источники*</t>
  </si>
  <si>
    <t>Муниципальная программа  "Городское хозяйство"</t>
  </si>
  <si>
    <t>Подпрограмма  №1</t>
  </si>
  <si>
    <t>Подпрограмма  №2</t>
  </si>
  <si>
    <t>Подпрограмма  №3</t>
  </si>
  <si>
    <t>Подпрограмма  № 4</t>
  </si>
  <si>
    <t>Подпрограмма  № 5</t>
  </si>
  <si>
    <t>Подпрограмма   № 6</t>
  </si>
  <si>
    <t>Подпрограмма  № 7</t>
  </si>
  <si>
    <t>Подпрограмма  № 8</t>
  </si>
  <si>
    <t>Подпрограмма № 1</t>
  </si>
  <si>
    <t>Профилактика терроризма и экстремизма в городском округе «Город Йошкар-Ола»</t>
  </si>
  <si>
    <t>Подпрограмма  № 2</t>
  </si>
  <si>
    <t>Обеспечение деятельности подведомственных учреждений</t>
  </si>
  <si>
    <t>Подпрограмма  № 3</t>
  </si>
  <si>
    <t>Муниципальная программа  "Защита населения и территорий городского округа "Город Йошкар-Ола" от чрезвычайных ситуаций природного и техногенного характера, обеспечение антитеррористической защищенности на 2014-2016 годы"</t>
  </si>
  <si>
    <t>Муниципальная программа "Управление муниципальными финансами и муниципальным долгом городского округа «Город Йошкар-Ола» на 2014-2016 годы"</t>
  </si>
  <si>
    <t>всего</t>
  </si>
  <si>
    <t>«Совершенствование бюджетной политики и эффективное использование бюджетного потенциала» городского округа  «Город Йошкар-Ола»</t>
  </si>
  <si>
    <t xml:space="preserve">«Обеспечение реализации муниципальной программы «Управление муниципальными финансами и муниципальным долгом городского округа «Город Йошкар-Ола» на 2014-2016 годы»  </t>
  </si>
  <si>
    <t>"Развитие дошкольного образования в городском округе "Город Йошкар-Ола"</t>
  </si>
  <si>
    <t>«Развитие общего образования в городском округе «Город Йошкар-Ола»</t>
  </si>
  <si>
    <t>«Развитие дополнительного образования и воспитательной системы в городском округе «Город Йошкар-Ола»</t>
  </si>
  <si>
    <t>«Реализация молодежной политики в городском округе "Город Йошкар-Ола"</t>
  </si>
  <si>
    <t xml:space="preserve"> «Обеспечение жильем молодых семей города Йошкар-Олы на 2014-2015 годы»</t>
  </si>
  <si>
    <t>Обеспечение реализации муниципальной программы "Развитие образования и реализация молодежной политики городского округа "Город Йошкар-Ола"</t>
  </si>
  <si>
    <t>Муниципальная программа "Развитие образования и реализация молодёжной политики городского округа "Город Йошкар-Ола"</t>
  </si>
  <si>
    <t>Подпрограмма  № 1</t>
  </si>
  <si>
    <t>Подпрограмма № 2</t>
  </si>
  <si>
    <t>Подпрограмма № 3</t>
  </si>
  <si>
    <t>Подпрограмма  № 6</t>
  </si>
  <si>
    <t>федеральный бюджет</t>
  </si>
  <si>
    <t>Муниципальная программа «Управление муниципальным имуществом» на 2014-2016 годы.</t>
  </si>
  <si>
    <t>бюджет городского округа «Город Йошкар-Ола»</t>
  </si>
  <si>
    <t>Подпрограмма «Повышение безопасности дорожного движения   в городском округе «Город Йошкар-Ола»</t>
  </si>
  <si>
    <t>Подпрограмма «Ресурсное обеспечение содержания имущества казны городского округа «Город Йошкар-Ола»</t>
  </si>
  <si>
    <t>Противодействие корруцпии в городском округе "Город Йошкар-Ола"</t>
  </si>
  <si>
    <t>Развитие муниципальной службы в городском округе "Город Йошкар-Ола" на 2014-2018 годы</t>
  </si>
  <si>
    <t>Экологическая безопасность города Йошкар-Олы на 2014-2018 годы</t>
  </si>
  <si>
    <t>Обеспечение реализации муниципальной программы «Формирование системы эффективной муниципальной власти на 2014-2018 годы»</t>
  </si>
  <si>
    <t>"Обеспечение деятельности подведомственных учреждений и средств массовой информации"</t>
  </si>
  <si>
    <t>"Обеспечение реализации муниципальной программы "Развитие культуры, искусства и средств массовой информации"</t>
  </si>
  <si>
    <t>внебюджетные источники</t>
  </si>
  <si>
    <t>Муниципальная программа  "Развитие культуры, искусства и средств массовой информации городского округа " Город Йошкар-Ола" на 2014-2018 годы"</t>
  </si>
  <si>
    <t>Подпрограмма № 4</t>
  </si>
  <si>
    <t>Подпрограмма №1</t>
  </si>
  <si>
    <t>федеральный бюджет (средства Фонда содействия реформированию ЖКХ)</t>
  </si>
  <si>
    <t xml:space="preserve">Муниципальная программа "Обеспечение жильем и услугами жилищно-коммунального хозяйства населения городского округа "Город Йошкар-Ола" </t>
  </si>
  <si>
    <t>«Развитие жилищного строительства на территории муниципального образования «Город Йошкар-Ола»</t>
  </si>
  <si>
    <t>Комплексное развитие коммунальной инфраструктуры городского округа «Город Йошкар-Ола»</t>
  </si>
  <si>
    <t xml:space="preserve">республиканский бюджет </t>
  </si>
  <si>
    <t>республиканский  бюджет</t>
  </si>
  <si>
    <t>Подпрограмма «Профилактика правонарушений  в городском округе «Город Йошкар-Ола»</t>
  </si>
  <si>
    <t>ответственный исполнитель                     О Т Д Е Л  Э К О Н О М И К И</t>
  </si>
  <si>
    <t xml:space="preserve">ответственный исполнитель                        У П Р А В Л Е Н И Е   К У Л Ь Т У Р Ы </t>
  </si>
  <si>
    <t>ответственный исполнитель                                О Т Д Е Л  С Т Р О И Т Е Л Ь С Т В А</t>
  </si>
  <si>
    <t xml:space="preserve">ответственный исполнитель         У П Р А В Л Е Н И Е  Г О Р О Д С К О Г О  Х О З Я Й С Т В А </t>
  </si>
  <si>
    <t>ответственный исполнитель                  У П Р А В Л Е Н И Е   П О   Д Е Л А М   Г О  И  Ч С</t>
  </si>
  <si>
    <t>ответственный исполнитель            КОМИТЕТ  ПО УПРАВЛЕНИЮ МУНИЦИПАЛЬНЫМ  ИМУЩЕСТВОМ</t>
  </si>
  <si>
    <t>бюджет городского округа "Город Йошкар-Ола"</t>
  </si>
  <si>
    <t xml:space="preserve">Источники ресурсного обеспечения </t>
  </si>
  <si>
    <t>ответственный исполнитель             Ф И Н А Н С О В О Е   У П Р А В Л Е Н И Е</t>
  </si>
  <si>
    <t xml:space="preserve">ответственный исполнитель                       У П Р А В Л Е Н И Е  О Б Р А З О В А Н И Я </t>
  </si>
  <si>
    <t>Основное мероприятие 1.1.</t>
  </si>
  <si>
    <t>Основное мероприятие 1.2.</t>
  </si>
  <si>
    <t>Основное мероприятие 1.3.</t>
  </si>
  <si>
    <t>Реализация мероприятий по системе «Безопасный город»</t>
  </si>
  <si>
    <t>Строительство, реконструкция, устройство и техническое перевооружение светофорных объектов на территории городского округа «Город Йошкар-Ола»</t>
  </si>
  <si>
    <t>Поисковые и аварийно-спасательные учреждения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</si>
  <si>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</si>
  <si>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Проведение мероприятий по защите от ЧС</t>
  </si>
  <si>
    <t>Обеспечение первичных мер пожарной безопасности на территории городского округа «Город Йошкар-Ола»</t>
  </si>
  <si>
    <t>Осуществление мероприятий по обеспечению безопасности людей на водных объектах, охрана их жизни и здоровья</t>
  </si>
  <si>
    <t>Подготовка населения и организаций к действиям в чрезвычайной ситуации в мирное и военное время</t>
  </si>
  <si>
    <t>Основное мероприятие 2.1.</t>
  </si>
  <si>
    <t>Основное мероприятие 2.2.</t>
  </si>
  <si>
    <t>Основное мероприятие 2.3.</t>
  </si>
  <si>
    <t>Основное мероприятие 2.4.</t>
  </si>
  <si>
    <t>Основное мероприятие 2.5.</t>
  </si>
  <si>
    <t>Основное мероприятие 2.6.</t>
  </si>
  <si>
    <t>Основное мероприятие 3.1.</t>
  </si>
  <si>
    <t>Содержание аппарата управления учреждений в сфере защиты населения от чрезвычайных ситуаций природного и техногенного характера, гражданской обороны</t>
  </si>
  <si>
    <t>Основное мероприятие 3.2.</t>
  </si>
  <si>
    <t>Расходы на обеспечение деятельности подведомственных учреждений в сфере защиты населения от чрезвычайных ситуаций природного и техногенного характера, гражданской обороны</t>
  </si>
  <si>
    <t xml:space="preserve">Обеспечение реализации муниципальной программы «Защита населения и территорий городского округа «Город Йошкар-Ола» от чрезвычайных ситуаций природного и техногенного характера, обеспечение антитеррористической защищенности» </t>
  </si>
  <si>
    <t>Организация дополнительного профессионального образования муниципальных служащих</t>
  </si>
  <si>
    <t>Организация изготовления и размещения социальной рекламы антикоррупционной направленности, проведение городского конкурса рисунков, плакатов по антикоррупционной тематике</t>
  </si>
  <si>
    <t>Организация повышения квалификации муниципальных служащих, в должностные обязанности которых входит участие в противодействии коррупции</t>
  </si>
  <si>
    <t>Обеспечение деятельности аппарата управления. Фонд оплаты труда и страховые взносы, закупка товаров работ и услуг для муниципальных нужд</t>
  </si>
  <si>
    <t>Организация и проведение городских экологических олимпиад и конференций шклольников</t>
  </si>
  <si>
    <t>Основное мероприятие 2.1</t>
  </si>
  <si>
    <t>Основное мероприятие 4.1</t>
  </si>
  <si>
    <t>Организация составления и исполнения бюджета городского округа «Город Йошкар-Ола» на очередной финансовый год и плановый период, формирование отчетности об исполнении бюджета городского округа «Город Йошкар-Ола»</t>
  </si>
  <si>
    <t xml:space="preserve">Реализация мер по оптимизации муниципального долга городского округа «Город Йошкар-Ола» и своевременному исполнению долговых обязательств </t>
  </si>
  <si>
    <t>Материально-техническое и финансовое обеспечение деятельности финансового управления администрации городского округа «Город Йошкар-Ола»</t>
  </si>
  <si>
    <t>Содержание и обслуживание объектов недвижимости, в т.ч. инвентаризация, охрана, оценка объектов недвижимости., противопожарные мероприятия, оплата коммунальных услуг, иное.</t>
  </si>
  <si>
    <t>Снос объектов недвижимости</t>
  </si>
  <si>
    <t>Проектные работы, разработка технических регламентов.</t>
  </si>
  <si>
    <t>Приобретение имущества для нужд городского округа «Город Йошкар-Ола».</t>
  </si>
  <si>
    <t>Взносы в  уставный  фонд муниципальных предприятий</t>
  </si>
  <si>
    <t>Мероприятие 4.1</t>
  </si>
  <si>
    <t>Мероприятие 4.2</t>
  </si>
  <si>
    <t>Мероприятие 4.3</t>
  </si>
  <si>
    <t>Мероприятие 4.4</t>
  </si>
  <si>
    <t>Мероприятие 4.5</t>
  </si>
  <si>
    <t>Мероприятие 4.7</t>
  </si>
  <si>
    <t>Мероприятие 4.6</t>
  </si>
  <si>
    <t>Материально-техническое и финансовое обеспечение деятельности комитета  по управлению муниципальным  имуществом администрации городского округа «Город Йошкар-Ола</t>
  </si>
  <si>
    <t>Основное мероприятие 3.4</t>
  </si>
  <si>
    <t>Основное мероприятие 3.1</t>
  </si>
  <si>
    <t>Основное мероприятие 3.2</t>
  </si>
  <si>
    <t>Основное мероприятие 3.3</t>
  </si>
  <si>
    <t>Проведение мероприятий по профилактике правонарушений на территории городского округа "Город Йошкар-Ола". Проведение тематических программ, выпуск наглядной агитации.</t>
  </si>
  <si>
    <t>Оценка расходов (в соответсвии с муниципальной программой)   2015</t>
  </si>
  <si>
    <t>Основное мероприятие 1.1</t>
  </si>
  <si>
    <t>Основное мероприятие 1.2</t>
  </si>
  <si>
    <t>Обеспечение деятельности дошкольных образовательных учреждений городского округа «Город Йошкар-Ола»</t>
  </si>
  <si>
    <t xml:space="preserve">
бюджет городского округа «Город Йошкар-Ола»</t>
  </si>
  <si>
    <t>Развитие дошкольного образования  городского округа «Город Йошкар-Ола»</t>
  </si>
  <si>
    <t>Обеспечение деятельности муниципальных общеобразовательных учреждений городского округа «Город Йошкар-Ола»</t>
  </si>
  <si>
    <t>Развитие воспитательной системы в городском округе «Город Йошкар-Ола»</t>
  </si>
  <si>
    <t xml:space="preserve">Обеспечение деятельности муниципальных образовательных учреждений дополнительного образования детей городского округа "Город Йошкар-Ола" </t>
  </si>
  <si>
    <t>Основное мероприятие 4.5</t>
  </si>
  <si>
    <t>Совершенствование системы патриотического (военно-патриотического) воспитания молодежи. Пропаганда здорового образа жизни, профилактика наркомании, алкоголизма, табакокурения в молодежной среде</t>
  </si>
  <si>
    <t>Организация отдыха и занятости детей и подростков в городском округе «Город Йошкар-Ола»</t>
  </si>
  <si>
    <t>Основное мероприятие 5.1</t>
  </si>
  <si>
    <t xml:space="preserve"> Предоставление молодым семьям социальных выплат на приобретение (строительство  жилья</t>
  </si>
  <si>
    <t>Основное мероприятие 6.1</t>
  </si>
  <si>
    <t>Основное мероприятие 6.2</t>
  </si>
  <si>
    <t>Обеспечение деятельности управления образования по осуществлению общих функций  управления образованием городского округа «Город Йошкар-Ола»</t>
  </si>
  <si>
    <t>Строительство и реконструкция автомобильных дорог городского округа "Город Йошкар-Ола"</t>
  </si>
  <si>
    <t>Капитальный ремонт и ремонт автомобильных дорог городского округа "Город Йошкар-Ола"</t>
  </si>
  <si>
    <t>Капитальный ремонт и ремонт бульваров и скверов городского округа "Город Йошкар-Ола"</t>
  </si>
  <si>
    <t>Основное мероприятие 1.4.</t>
  </si>
  <si>
    <t>Основное мероприятие 1.5.</t>
  </si>
  <si>
    <t>Основное мероприятие 1.6.</t>
  </si>
  <si>
    <t>Основное мероприятие 1.7.</t>
  </si>
  <si>
    <t>Мост через р.Малая Кокшага в створе Ленинского проспекта в г.Йошкар-Оле</t>
  </si>
  <si>
    <t>Бюджетные инвестиции в объекты муниципальной собственности</t>
  </si>
  <si>
    <t>Содержание автомобильных дорог и инженерных сооружений городского округа "Город Йошкар-Ола"</t>
  </si>
  <si>
    <t>Содержание уличного освещения городского округа "Город Йошкар-Ола"</t>
  </si>
  <si>
    <t>Озеленение территории городского округа "Город Йошкар-Ола"</t>
  </si>
  <si>
    <t>Строительство, реконструкция и модернизация систем наружного освещения территорий городского округа «Город Йошкар-Ола»</t>
  </si>
  <si>
    <t>Проведение конкурса "Город, в котором мы живем"</t>
  </si>
  <si>
    <t>Проведение культурно- массовых мероприятий, праздников дворов (деревень) на территории ТОС</t>
  </si>
  <si>
    <t>Энергосбережение и повышение энергетической эффективности</t>
  </si>
  <si>
    <t>Основное мероприятие 1.3</t>
  </si>
  <si>
    <t>Основное мероприятие 1.4</t>
  </si>
  <si>
    <t>Основное мероприятие 1.5</t>
  </si>
  <si>
    <t>Основное мероприятие 1.6</t>
  </si>
  <si>
    <t>Основное мероприятие 1.7</t>
  </si>
  <si>
    <t>Развитие музейного дела</t>
  </si>
  <si>
    <t>Развитие библиотечного дела</t>
  </si>
  <si>
    <t>Культурно-досуговое обслуживание населения</t>
  </si>
  <si>
    <t>Обеспечение условий для массового отдыха жителей городского округа и организация обустройства мест массового отдыха населения (развитие парков)</t>
  </si>
  <si>
    <t>Услуга по реализации дополнительных образовательных программ</t>
  </si>
  <si>
    <t>Развитие и укрепление материально-технической базы учреждений культуры и искусства</t>
  </si>
  <si>
    <t>Развитие средств массовой информации</t>
  </si>
  <si>
    <t>Основное мероприятие 1.8</t>
  </si>
  <si>
    <t>Обеспечение мероприятий по капитальному ремонту многоквартирных домов</t>
  </si>
  <si>
    <t>Капитальный ремонт общежитий и  муниципального жилищного фонда</t>
  </si>
  <si>
    <t>Затраты на проведение экспертизы по признанию жилых помещений непригодными для проживания</t>
  </si>
  <si>
    <t>Субсидирование банковской процентной ставки по кредитам на приобретение жилья</t>
  </si>
  <si>
    <t>Обеспечение мероприятий по переселению граждан из аварийного жилого фонда</t>
  </si>
  <si>
    <t>бюджет городского округа «Город Йошкар-Ола»(софинансирование)</t>
  </si>
  <si>
    <t>федеральный бюджет (Фонд содействия реформированию ЖКХ)</t>
  </si>
  <si>
    <t>Основное мероприятие 1.9</t>
  </si>
  <si>
    <t>Основное мероприятие 1.10</t>
  </si>
  <si>
    <t>Социальные выплаты на возмещение части процентной ставки по кредитам, привлекаемым гражданами на газификацию индивидуального жилья</t>
  </si>
  <si>
    <t>республиканский бюджет Республики Марий Эл</t>
  </si>
  <si>
    <t>федеральный бюджет (Средства Фонда содействия реформированию ЖКХ)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</si>
  <si>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</si>
  <si>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</si>
  <si>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Основное мероприятие 2.2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</si>
  <si>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</si>
  <si>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Основное мероприятие 1.11</t>
  </si>
  <si>
    <t>Основное мероприятие 1.12</t>
  </si>
  <si>
    <t>Капитальные вложения в строительство и ремонт объектов коммунальной инфраструктуры</t>
  </si>
  <si>
    <t>Уплата взносов  на капитальный ремонт общего имущества в многоквартирном доте собственникам жилого помещения многоквартирного дома</t>
  </si>
  <si>
    <t>Капитальный ремонт  и ремонт дворовых территорий городского округа "Город Йошкар-Ола"</t>
  </si>
  <si>
    <t>Содержание дворовых территорий городского округа "Город Йошкар-Ола"</t>
  </si>
  <si>
    <t>Мероприятие по украшению территории городского округа "Город Йошкар-Ола"</t>
  </si>
  <si>
    <t>Содержание мест захоронения городского округа "Город Йошкар-Ола"</t>
  </si>
  <si>
    <t>Проведение конкурса "Лучшее территориальное общественное самоуправление городского округа "Город Йошкар-Ола"</t>
  </si>
  <si>
    <t>Проведение спортивных мероприятий на территории ТОС</t>
  </si>
  <si>
    <t>Поощрение представителей и актива ТОС за установленные показатели в работе</t>
  </si>
  <si>
    <t>Реализация государственных полномочий по поставке на учет граждан, переезжающих из районов Крайнего Севера</t>
  </si>
  <si>
    <t>Прочие мероприятия: содержание фонтанов городского округа "Город Йошкар-Ола" , отлов бродячих животных и иные</t>
  </si>
  <si>
    <t>Строительство Воскресенского парка на участке от ул.Воинов Интернационалистов до ул. Водопроводной</t>
  </si>
  <si>
    <t>Строительство жилья и реконструкция помещений под жилые помещения</t>
  </si>
  <si>
    <t xml:space="preserve">Развитие дополнительного образования в городском округе «Город Йошкар-Ола» </t>
  </si>
  <si>
    <t>Профилактика асоциального поведения, наркомании, алкоголизма, табакокурения среди несовершеннолетних</t>
  </si>
  <si>
    <r>
      <t>Развитие общего образовния в городском округе «Город Йошкар-Ола»</t>
    </r>
    <r>
      <rPr>
        <sz val="10"/>
        <rFont val="Arial Cyr"/>
        <family val="0"/>
      </rPr>
      <t xml:space="preserve"> </t>
    </r>
  </si>
  <si>
    <t>Основное мероприятие 4.3</t>
  </si>
  <si>
    <t>Основное мероприятие 4.4</t>
  </si>
  <si>
    <t>Профориентация. Вовлечение молодежив предпринимательскую деятельность</t>
  </si>
  <si>
    <t>Работа с талантливой молодежью. Поддержка молодежных общественных организаций и объединений</t>
  </si>
  <si>
    <t>Основное мероприятие 5.2</t>
  </si>
  <si>
    <t>Предоставление дополнительной социальной выплаты при рождении (усыновлении) одного ребенка</t>
  </si>
  <si>
    <t>Внедрение эффективных технологий и современных методов кадровой работы, направленных на повышение профессиональной компетенции, мотивации муниципальных служащих к исполнению должностных обязанностей на высоком профессиональном уровне, внедрение информацио</t>
  </si>
  <si>
    <t>Материально-техническое обеспечение для улучшения условий, обеспечивающих комфортное и безопасное осуществление дорожного движения на территории городского округа «Город Йошкар-Ола». Проведение тематических программ, конкурсов и выпуск наглядной  агитации</t>
  </si>
  <si>
    <t>Техническое обслуживание имущества казны, техническое обслуживание антипожарной сигнализации и системы  оповещения, выполнение иных работ, услуг по обслуживанию и содержанию имущества, находящегося в собственности городского округа «Город Йошкар-Ола», суд</t>
  </si>
  <si>
    <t>Основное мероприятие 4.2</t>
  </si>
  <si>
    <t>Работа с молодыми семьями</t>
  </si>
  <si>
    <t>Муниципальные программы городского округа 
"Город Йошкар-Ола"</t>
  </si>
  <si>
    <t>Муниципальная программа городского округа "Город Йошкар-Ола" "Формирование эффективной системы муниципальной власти на 2014-2018 годы"</t>
  </si>
  <si>
    <t>Мероприятие 4.8</t>
  </si>
  <si>
    <t>Мероприятие 4.9</t>
  </si>
  <si>
    <t>Взносы городского округа "Город Йошкар-Ола" в уставный фонд МУП "Город"</t>
  </si>
  <si>
    <t>Взносы городского округа "город Йошкар-Ола" в уставный фонд МП "Троллейбусный транспорт"</t>
  </si>
  <si>
    <t>Мероприятие 4.10</t>
  </si>
  <si>
    <t>Иные внебюджетные ассигнования</t>
  </si>
  <si>
    <t xml:space="preserve">Федеральный бюджет </t>
  </si>
  <si>
    <t>Основное мероприятие 3.3.</t>
  </si>
  <si>
    <t>Основное мероприятие 3.4.</t>
  </si>
  <si>
    <t>Основное мероприятие 3.5.</t>
  </si>
  <si>
    <t>Основное мероприятие 3.6.</t>
  </si>
  <si>
    <t>Основное мероприятие 3.7.</t>
  </si>
  <si>
    <t>Основное мероприятие 4.1.</t>
  </si>
  <si>
    <t>Основное мероприятие 5.1.</t>
  </si>
  <si>
    <t>Основное мероприятие 5.2.</t>
  </si>
  <si>
    <t>Основное мероприятие 5.3.</t>
  </si>
  <si>
    <t>Основное мероприятие 5.4.</t>
  </si>
  <si>
    <t>Основное мероприятие 5.5.</t>
  </si>
  <si>
    <t>Основное мероприятие 6.1.</t>
  </si>
  <si>
    <t>Разработка схем водоснабжения (горячего и  холодного), водоотведения</t>
  </si>
  <si>
    <t>республиканский бюджет</t>
  </si>
  <si>
    <t>Осуществление переданных отдельных государственных полномочий Республики Марий Эл по организации и осуществлению деятельности по опеке и попечитеьствув отношении несовершеннолетних в части государственного контроля и надзора в области образования в отноше</t>
  </si>
  <si>
    <t>Фактические расходы (кассовые расходы источников ресурсного обеспечения)          за 1-й кв.  2015 г.</t>
  </si>
  <si>
    <t>РЕАЛИЗАЦИЯ МУНИЦИПАЛЬНЫХ ПРОГРАММ В ГОРОДСКОМ ОКРУГЕ "ГОРОД ЙОШКАР-ОЛА" В 1-М КВАРТАЛЕ 2015  ГОДА</t>
  </si>
  <si>
    <t>в тыс. руб.</t>
  </si>
  <si>
    <t xml:space="preserve"> </t>
  </si>
  <si>
    <t xml:space="preserve">Подпрограмма  «Обеспечение реализации муниципальной программы                                                                                                                                                  городского округа  «Город Йошкар-Ола «Управление муниципальным имуществом" </t>
  </si>
  <si>
    <t>Инвентаризация, оценка, межевание земельных участков, проектно-геодезические работы, услуги нотариуса, судебные  издержки. Ведение земельно-кадастровых работ книг, участие в разрешении земельных споров в пределах компетенции управления с выездом в судебные органы</t>
  </si>
  <si>
    <t>Таблица 12</t>
  </si>
  <si>
    <t xml:space="preserve"> Подпрограмма  № 3</t>
  </si>
  <si>
    <t>1. Управление безопасностью жизнедеятельности, улучшение условий хозяйствования, регулирование качества и мониторинг окружающей среды</t>
  </si>
  <si>
    <t>Отходы производства и потребления</t>
  </si>
  <si>
    <t xml:space="preserve"> Охрана атмосферного воздуха</t>
  </si>
  <si>
    <t>Восстановление зеленых насаждений, развитие особо охраняемых природных территорий</t>
  </si>
  <si>
    <t>Охрана и рациональное использование земельных ресурсов</t>
  </si>
  <si>
    <t>Охрана и рациональное использование  водных  ресурсов</t>
  </si>
  <si>
    <t xml:space="preserve">  </t>
  </si>
  <si>
    <t xml:space="preserve">ответственный исполнитель                  О Т Д Е Л    П Р Е Д П Р И Н И М А Т Е Л Ь С Т В А </t>
  </si>
  <si>
    <t>Муниципальная программа "Развитие малого и среднего предпринимательства в городском округе "Город Йошкар-Ола" на 2015-2019 годы"</t>
  </si>
  <si>
    <t>Основное мероприятие 1.8.</t>
  </si>
  <si>
    <t>Проектоно-сметная документация</t>
  </si>
  <si>
    <t>Ливневая канализация и очестные сооружения</t>
  </si>
  <si>
    <t>бюджет городского округа «Город Йошкар-Ола» (на излишне предоставленную площадь)</t>
  </si>
  <si>
    <t>Основное мероприятие 1.13</t>
  </si>
  <si>
    <t>Основное мероприятие 1.14</t>
  </si>
  <si>
    <t>Мероприятие в области жилищного хозяйства</t>
  </si>
  <si>
    <t>Проектоно-сметная документация на планировку территории и межевания</t>
  </si>
  <si>
    <t xml:space="preserve">Реконструкция объектов коммунальной инфраструктуры </t>
  </si>
  <si>
    <t>Компенсация выпадающих доходов юридическим и физическим лицам, оказывающим банные услуги отдельным категориям граждан</t>
  </si>
  <si>
    <t>Социальные выплаты на возмещение части процентной ставки по кредитам, привлекаемым гражданами на водоснабжение индивидуального жилья от централизованных  децентрализованных источников воды</t>
  </si>
  <si>
    <t>Разработка проектов планировки и проектно-изыскательские работы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</si>
</sst>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i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lightGray"/>
    </fill>
    <fill>
      <patternFill patternType="gray125">
        <fgColor indexed="22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0" fillId="7" borderId="10" xfId="53" applyFont="1" applyFill="1" applyBorder="1" applyAlignment="1">
      <alignment horizontal="left" vertical="top" wrapText="1"/>
      <protection/>
    </xf>
    <xf numFmtId="0" fontId="20" fillId="5" borderId="10" xfId="53" applyFont="1" applyFill="1" applyBorder="1" applyAlignment="1">
      <alignment horizontal="left" vertical="top" wrapText="1"/>
      <protection/>
    </xf>
    <xf numFmtId="0" fontId="20" fillId="24" borderId="10" xfId="53" applyFont="1" applyFill="1" applyBorder="1" applyAlignment="1">
      <alignment horizontal="left" vertical="top" wrapText="1"/>
      <protection/>
    </xf>
    <xf numFmtId="0" fontId="20" fillId="7" borderId="10" xfId="0" applyFont="1" applyFill="1" applyBorder="1" applyAlignment="1">
      <alignment horizontal="justify" vertical="top" wrapText="1"/>
    </xf>
    <xf numFmtId="0" fontId="20" fillId="5" borderId="10" xfId="0" applyFont="1" applyFill="1" applyBorder="1" applyAlignment="1">
      <alignment horizontal="justify" vertical="top" wrapText="1"/>
    </xf>
    <xf numFmtId="0" fontId="20" fillId="24" borderId="10" xfId="0" applyFont="1" applyFill="1" applyBorder="1" applyAlignment="1">
      <alignment horizontal="justify" vertical="top" wrapText="1"/>
    </xf>
    <xf numFmtId="0" fontId="20" fillId="3" borderId="10" xfId="0" applyFont="1" applyFill="1" applyBorder="1" applyAlignment="1">
      <alignment horizontal="justify" vertical="top" wrapText="1"/>
    </xf>
    <xf numFmtId="0" fontId="20" fillId="7" borderId="10" xfId="0" applyFont="1" applyFill="1" applyBorder="1" applyAlignment="1">
      <alignment vertical="top" wrapText="1"/>
    </xf>
    <xf numFmtId="0" fontId="20" fillId="5" borderId="10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vertical="top" wrapText="1"/>
    </xf>
    <xf numFmtId="0" fontId="20" fillId="4" borderId="10" xfId="0" applyFont="1" applyFill="1" applyBorder="1" applyAlignment="1">
      <alignment horizontal="justify" vertical="top" wrapText="1"/>
    </xf>
    <xf numFmtId="0" fontId="25" fillId="7" borderId="10" xfId="0" applyFont="1" applyFill="1" applyBorder="1" applyAlignment="1">
      <alignment horizontal="justify" vertical="top" wrapText="1"/>
    </xf>
    <xf numFmtId="0" fontId="24" fillId="0" borderId="10" xfId="0" applyFont="1" applyBorder="1" applyAlignment="1">
      <alignment horizontal="justify" vertical="top" wrapText="1"/>
    </xf>
    <xf numFmtId="0" fontId="21" fillId="7" borderId="10" xfId="0" applyFont="1" applyFill="1" applyBorder="1" applyAlignment="1">
      <alignment horizontal="justify" vertical="top" wrapText="1"/>
    </xf>
    <xf numFmtId="0" fontId="21" fillId="5" borderId="10" xfId="0" applyFont="1" applyFill="1" applyBorder="1" applyAlignment="1">
      <alignment horizontal="justify" vertical="top" wrapText="1"/>
    </xf>
    <xf numFmtId="0" fontId="21" fillId="7" borderId="10" xfId="53" applyFont="1" applyFill="1" applyBorder="1" applyAlignment="1">
      <alignment horizontal="left" vertical="top" wrapText="1"/>
      <protection/>
    </xf>
    <xf numFmtId="0" fontId="21" fillId="24" borderId="10" xfId="53" applyFont="1" applyFill="1" applyBorder="1" applyAlignment="1">
      <alignment horizontal="left" vertical="top" wrapText="1"/>
      <protection/>
    </xf>
    <xf numFmtId="0" fontId="21" fillId="3" borderId="10" xfId="53" applyFont="1" applyFill="1" applyBorder="1" applyAlignment="1">
      <alignment horizontal="left" vertical="top" wrapText="1"/>
      <protection/>
    </xf>
    <xf numFmtId="0" fontId="20" fillId="7" borderId="10" xfId="0" applyFont="1" applyFill="1" applyBorder="1" applyAlignment="1">
      <alignment horizontal="left" vertical="top" wrapText="1"/>
    </xf>
    <xf numFmtId="0" fontId="30" fillId="4" borderId="10" xfId="0" applyFont="1" applyFill="1" applyBorder="1" applyAlignment="1">
      <alignment horizontal="left" vertical="center" wrapText="1"/>
    </xf>
    <xf numFmtId="0" fontId="30" fillId="7" borderId="10" xfId="0" applyFont="1" applyFill="1" applyBorder="1" applyAlignment="1">
      <alignment horizontal="left" vertical="center" wrapText="1"/>
    </xf>
    <xf numFmtId="0" fontId="25" fillId="7" borderId="10" xfId="0" applyFont="1" applyFill="1" applyBorder="1" applyAlignment="1">
      <alignment horizontal="center" vertical="justify"/>
    </xf>
    <xf numFmtId="0" fontId="25" fillId="22" borderId="10" xfId="0" applyFont="1" applyFill="1" applyBorder="1" applyAlignment="1">
      <alignment horizontal="center" vertical="justify"/>
    </xf>
    <xf numFmtId="0" fontId="24" fillId="0" borderId="10" xfId="0" applyFont="1" applyBorder="1" applyAlignment="1">
      <alignment horizontal="center" vertical="justify"/>
    </xf>
    <xf numFmtId="0" fontId="24" fillId="22" borderId="10" xfId="0" applyFont="1" applyFill="1" applyBorder="1" applyAlignment="1">
      <alignment horizontal="center" vertical="justify"/>
    </xf>
    <xf numFmtId="0" fontId="25" fillId="22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0" fontId="24" fillId="22" borderId="10" xfId="0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0" fontId="24" fillId="7" borderId="10" xfId="0" applyFont="1" applyFill="1" applyBorder="1" applyAlignment="1">
      <alignment horizontal="center" vertical="top"/>
    </xf>
    <xf numFmtId="0" fontId="25" fillId="4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justify" vertical="top" wrapText="1"/>
    </xf>
    <xf numFmtId="0" fontId="20" fillId="22" borderId="10" xfId="0" applyFont="1" applyFill="1" applyBorder="1" applyAlignment="1">
      <alignment horizontal="justify" vertical="top" wrapText="1"/>
    </xf>
    <xf numFmtId="165" fontId="25" fillId="22" borderId="10" xfId="0" applyNumberFormat="1" applyFont="1" applyFill="1" applyBorder="1" applyAlignment="1">
      <alignment horizontal="center" vertical="justify" wrapText="1"/>
    </xf>
    <xf numFmtId="165" fontId="24" fillId="0" borderId="10" xfId="0" applyNumberFormat="1" applyFont="1" applyFill="1" applyBorder="1" applyAlignment="1">
      <alignment horizontal="center"/>
    </xf>
    <xf numFmtId="165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 wrapText="1"/>
    </xf>
    <xf numFmtId="165" fontId="25" fillId="0" borderId="10" xfId="0" applyNumberFormat="1" applyFont="1" applyBorder="1" applyAlignment="1">
      <alignment horizontal="center" vertical="justify" wrapText="1"/>
    </xf>
    <xf numFmtId="164" fontId="25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164" fontId="24" fillId="0" borderId="10" xfId="0" applyNumberFormat="1" applyFont="1" applyBorder="1" applyAlignment="1">
      <alignment horizontal="center" vertical="top" wrapText="1"/>
    </xf>
    <xf numFmtId="164" fontId="25" fillId="22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5" fillId="22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top"/>
    </xf>
    <xf numFmtId="0" fontId="25" fillId="7" borderId="10" xfId="0" applyFont="1" applyFill="1" applyBorder="1" applyAlignment="1">
      <alignment horizontal="center" vertical="top"/>
    </xf>
    <xf numFmtId="0" fontId="20" fillId="7" borderId="10" xfId="0" applyFont="1" applyFill="1" applyBorder="1" applyAlignment="1">
      <alignment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4" fillId="24" borderId="10" xfId="0" applyFont="1" applyFill="1" applyBorder="1" applyAlignment="1">
      <alignment horizontal="center"/>
    </xf>
    <xf numFmtId="165" fontId="24" fillId="22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65" fontId="33" fillId="4" borderId="10" xfId="0" applyNumberFormat="1" applyFont="1" applyFill="1" applyBorder="1" applyAlignment="1">
      <alignment horizontal="center" vertical="center" wrapText="1"/>
    </xf>
    <xf numFmtId="165" fontId="29" fillId="7" borderId="10" xfId="0" applyNumberFormat="1" applyFont="1" applyFill="1" applyBorder="1" applyAlignment="1">
      <alignment horizontal="center" vertical="center" wrapText="1"/>
    </xf>
    <xf numFmtId="165" fontId="33" fillId="22" borderId="10" xfId="0" applyNumberFormat="1" applyFont="1" applyFill="1" applyBorder="1" applyAlignment="1">
      <alignment horizontal="center" vertical="center" wrapText="1"/>
    </xf>
    <xf numFmtId="165" fontId="29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24" fillId="7" borderId="10" xfId="0" applyFont="1" applyFill="1" applyBorder="1" applyAlignment="1">
      <alignment horizontal="center"/>
    </xf>
    <xf numFmtId="0" fontId="24" fillId="3" borderId="10" xfId="0" applyFont="1" applyFill="1" applyBorder="1" applyAlignment="1">
      <alignment horizontal="center"/>
    </xf>
    <xf numFmtId="0" fontId="24" fillId="1" borderId="10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4" fontId="24" fillId="4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center" wrapText="1"/>
    </xf>
    <xf numFmtId="164" fontId="24" fillId="0" borderId="10" xfId="0" applyNumberFormat="1" applyFont="1" applyBorder="1" applyAlignment="1">
      <alignment horizontal="center" vertical="justify" wrapText="1"/>
    </xf>
    <xf numFmtId="4" fontId="24" fillId="7" borderId="10" xfId="0" applyNumberFormat="1" applyFont="1" applyFill="1" applyBorder="1" applyAlignment="1">
      <alignment horizontal="center"/>
    </xf>
    <xf numFmtId="4" fontId="24" fillId="24" borderId="10" xfId="0" applyNumberFormat="1" applyFont="1" applyFill="1" applyBorder="1" applyAlignment="1">
      <alignment horizontal="center"/>
    </xf>
    <xf numFmtId="4" fontId="24" fillId="3" borderId="10" xfId="0" applyNumberFormat="1" applyFont="1" applyFill="1" applyBorder="1" applyAlignment="1">
      <alignment horizontal="center"/>
    </xf>
    <xf numFmtId="4" fontId="25" fillId="22" borderId="10" xfId="0" applyNumberFormat="1" applyFont="1" applyFill="1" applyBorder="1" applyAlignment="1">
      <alignment horizontal="center"/>
    </xf>
    <xf numFmtId="4" fontId="24" fillId="0" borderId="10" xfId="0" applyNumberFormat="1" applyFont="1" applyBorder="1" applyAlignment="1">
      <alignment horizontal="center"/>
    </xf>
    <xf numFmtId="4" fontId="25" fillId="22" borderId="10" xfId="0" applyNumberFormat="1" applyFont="1" applyFill="1" applyBorder="1" applyAlignment="1">
      <alignment horizontal="center" vertical="justify"/>
    </xf>
    <xf numFmtId="4" fontId="24" fillId="0" borderId="10" xfId="0" applyNumberFormat="1" applyFont="1" applyBorder="1" applyAlignment="1">
      <alignment horizontal="center" vertical="justify"/>
    </xf>
    <xf numFmtId="164" fontId="0" fillId="0" borderId="0" xfId="0" applyNumberFormat="1" applyAlignment="1">
      <alignment/>
    </xf>
    <xf numFmtId="0" fontId="20" fillId="4" borderId="10" xfId="53" applyFont="1" applyFill="1" applyBorder="1" applyAlignment="1">
      <alignment horizontal="center" vertical="top" wrapText="1"/>
      <protection/>
    </xf>
    <xf numFmtId="4" fontId="25" fillId="4" borderId="10" xfId="0" applyNumberFormat="1" applyFont="1" applyFill="1" applyBorder="1" applyAlignment="1">
      <alignment horizontal="center" vertical="center" wrapText="1"/>
    </xf>
    <xf numFmtId="4" fontId="25" fillId="7" borderId="10" xfId="53" applyNumberFormat="1" applyFont="1" applyFill="1" applyBorder="1" applyAlignment="1">
      <alignment horizontal="center" vertical="center" wrapText="1"/>
      <protection/>
    </xf>
    <xf numFmtId="2" fontId="25" fillId="5" borderId="10" xfId="0" applyNumberFormat="1" applyFont="1" applyFill="1" applyBorder="1" applyAlignment="1">
      <alignment horizontal="center" vertical="justify" wrapText="1"/>
    </xf>
    <xf numFmtId="4" fontId="25" fillId="24" borderId="10" xfId="0" applyNumberFormat="1" applyFont="1" applyFill="1" applyBorder="1" applyAlignment="1">
      <alignment horizontal="center" vertical="center" wrapText="1"/>
    </xf>
    <xf numFmtId="0" fontId="20" fillId="3" borderId="10" xfId="53" applyFont="1" applyFill="1" applyBorder="1" applyAlignment="1">
      <alignment horizontal="left" vertical="top" wrapText="1"/>
      <protection/>
    </xf>
    <xf numFmtId="4" fontId="25" fillId="3" borderId="10" xfId="0" applyNumberFormat="1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justify"/>
    </xf>
    <xf numFmtId="0" fontId="25" fillId="5" borderId="10" xfId="0" applyFont="1" applyFill="1" applyBorder="1" applyAlignment="1">
      <alignment horizontal="center" vertical="justify"/>
    </xf>
    <xf numFmtId="0" fontId="25" fillId="24" borderId="10" xfId="0" applyFont="1" applyFill="1" applyBorder="1" applyAlignment="1">
      <alignment horizontal="center" vertical="justify"/>
    </xf>
    <xf numFmtId="0" fontId="25" fillId="3" borderId="10" xfId="0" applyFont="1" applyFill="1" applyBorder="1" applyAlignment="1">
      <alignment horizontal="center" vertical="justify"/>
    </xf>
    <xf numFmtId="0" fontId="25" fillId="0" borderId="10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center" vertical="justify"/>
    </xf>
    <xf numFmtId="0" fontId="24" fillId="0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justify" vertical="justify" wrapText="1"/>
    </xf>
    <xf numFmtId="0" fontId="20" fillId="0" borderId="10" xfId="0" applyFont="1" applyFill="1" applyBorder="1" applyAlignment="1">
      <alignment horizontal="justify" vertical="top" wrapText="1"/>
    </xf>
    <xf numFmtId="0" fontId="25" fillId="0" borderId="10" xfId="0" applyFont="1" applyBorder="1" applyAlignment="1">
      <alignment horizontal="justify" vertical="top" wrapText="1"/>
    </xf>
    <xf numFmtId="0" fontId="24" fillId="0" borderId="10" xfId="0" applyFont="1" applyBorder="1" applyAlignment="1">
      <alignment horizontal="center" vertical="justify" wrapText="1"/>
    </xf>
    <xf numFmtId="0" fontId="24" fillId="26" borderId="10" xfId="0" applyFont="1" applyFill="1" applyBorder="1" applyAlignment="1">
      <alignment horizontal="center" vertical="justify" wrapText="1"/>
    </xf>
    <xf numFmtId="0" fontId="20" fillId="4" borderId="10" xfId="0" applyFont="1" applyFill="1" applyBorder="1" applyAlignment="1">
      <alignment vertical="top" wrapText="1"/>
    </xf>
    <xf numFmtId="4" fontId="34" fillId="7" borderId="10" xfId="0" applyNumberFormat="1" applyFont="1" applyFill="1" applyBorder="1" applyAlignment="1">
      <alignment horizontal="center" vertical="justify" wrapText="1"/>
    </xf>
    <xf numFmtId="4" fontId="34" fillId="24" borderId="10" xfId="0" applyNumberFormat="1" applyFont="1" applyFill="1" applyBorder="1" applyAlignment="1">
      <alignment horizontal="center" vertical="justify" wrapText="1"/>
    </xf>
    <xf numFmtId="0" fontId="20" fillId="22" borderId="10" xfId="0" applyFont="1" applyFill="1" applyBorder="1" applyAlignment="1">
      <alignment vertical="top" wrapText="1"/>
    </xf>
    <xf numFmtId="44" fontId="24" fillId="0" borderId="10" xfId="43" applyFont="1" applyBorder="1" applyAlignment="1">
      <alignment horizontal="left" vertical="top" wrapText="1"/>
    </xf>
    <xf numFmtId="165" fontId="25" fillId="7" borderId="10" xfId="0" applyNumberFormat="1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wrapText="1"/>
    </xf>
    <xf numFmtId="3" fontId="24" fillId="0" borderId="10" xfId="0" applyNumberFormat="1" applyFont="1" applyBorder="1" applyAlignment="1">
      <alignment horizontal="center" vertical="justify" wrapText="1"/>
    </xf>
    <xf numFmtId="0" fontId="25" fillId="22" borderId="10" xfId="0" applyFont="1" applyFill="1" applyBorder="1" applyAlignment="1">
      <alignment horizontal="center" vertical="justify" wrapText="1"/>
    </xf>
    <xf numFmtId="0" fontId="24" fillId="0" borderId="10" xfId="53" applyFont="1" applyFill="1" applyBorder="1" applyAlignment="1">
      <alignment horizontal="left" vertical="center" wrapText="1"/>
      <protection/>
    </xf>
    <xf numFmtId="0" fontId="20" fillId="22" borderId="10" xfId="53" applyFont="1" applyFill="1" applyBorder="1" applyAlignment="1">
      <alignment horizontal="center" vertical="top" wrapText="1"/>
      <protection/>
    </xf>
    <xf numFmtId="0" fontId="24" fillId="0" borderId="10" xfId="53" applyFont="1" applyFill="1" applyBorder="1" applyAlignment="1">
      <alignment horizontal="left" vertical="top" wrapText="1"/>
      <protection/>
    </xf>
    <xf numFmtId="0" fontId="24" fillId="0" borderId="10" xfId="0" applyFont="1" applyFill="1" applyBorder="1" applyAlignment="1">
      <alignment horizontal="center" vertical="justify" wrapText="1"/>
    </xf>
    <xf numFmtId="0" fontId="24" fillId="0" borderId="10" xfId="0" applyFont="1" applyBorder="1" applyAlignment="1">
      <alignment vertical="top"/>
    </xf>
    <xf numFmtId="0" fontId="24" fillId="7" borderId="10" xfId="0" applyFont="1" applyFill="1" applyBorder="1" applyAlignment="1">
      <alignment horizontal="center" vertical="justify"/>
    </xf>
    <xf numFmtId="0" fontId="24" fillId="5" borderId="10" xfId="0" applyFont="1" applyFill="1" applyBorder="1" applyAlignment="1">
      <alignment horizontal="center" vertical="justify"/>
    </xf>
    <xf numFmtId="0" fontId="24" fillId="24" borderId="10" xfId="0" applyFont="1" applyFill="1" applyBorder="1" applyAlignment="1">
      <alignment horizontal="center" vertical="justify"/>
    </xf>
    <xf numFmtId="0" fontId="24" fillId="3" borderId="10" xfId="0" applyFont="1" applyFill="1" applyBorder="1" applyAlignment="1">
      <alignment horizontal="center" vertical="justify"/>
    </xf>
    <xf numFmtId="0" fontId="25" fillId="4" borderId="10" xfId="0" applyFont="1" applyFill="1" applyBorder="1" applyAlignment="1">
      <alignment horizontal="center" vertical="justify" wrapText="1"/>
    </xf>
    <xf numFmtId="0" fontId="24" fillId="7" borderId="10" xfId="0" applyFont="1" applyFill="1" applyBorder="1" applyAlignment="1">
      <alignment horizontal="center" vertical="justify" wrapText="1"/>
    </xf>
    <xf numFmtId="0" fontId="24" fillId="5" borderId="10" xfId="0" applyFont="1" applyFill="1" applyBorder="1" applyAlignment="1">
      <alignment horizontal="center" vertical="justify" wrapText="1"/>
    </xf>
    <xf numFmtId="0" fontId="21" fillId="24" borderId="10" xfId="0" applyFont="1" applyFill="1" applyBorder="1" applyAlignment="1">
      <alignment horizontal="justify" vertical="top" wrapText="1"/>
    </xf>
    <xf numFmtId="0" fontId="24" fillId="24" borderId="10" xfId="0" applyFont="1" applyFill="1" applyBorder="1" applyAlignment="1">
      <alignment horizontal="center" vertical="justify" wrapText="1"/>
    </xf>
    <xf numFmtId="164" fontId="25" fillId="4" borderId="10" xfId="53" applyNumberFormat="1" applyFont="1" applyFill="1" applyBorder="1" applyAlignment="1">
      <alignment horizontal="center" vertical="justify" wrapText="1"/>
      <protection/>
    </xf>
    <xf numFmtId="4" fontId="25" fillId="4" borderId="10" xfId="0" applyNumberFormat="1" applyFont="1" applyFill="1" applyBorder="1" applyAlignment="1">
      <alignment horizontal="center"/>
    </xf>
    <xf numFmtId="164" fontId="24" fillId="7" borderId="10" xfId="0" applyNumberFormat="1" applyFont="1" applyFill="1" applyBorder="1" applyAlignment="1">
      <alignment horizontal="center" vertical="justify" wrapText="1"/>
    </xf>
    <xf numFmtId="164" fontId="24" fillId="24" borderId="10" xfId="0" applyNumberFormat="1" applyFont="1" applyFill="1" applyBorder="1" applyAlignment="1">
      <alignment horizontal="center" vertical="justify" wrapText="1"/>
    </xf>
    <xf numFmtId="164" fontId="24" fillId="3" borderId="10" xfId="0" applyNumberFormat="1" applyFont="1" applyFill="1" applyBorder="1" applyAlignment="1">
      <alignment horizontal="center" vertical="justify" wrapText="1"/>
    </xf>
    <xf numFmtId="0" fontId="20" fillId="22" borderId="10" xfId="53" applyFont="1" applyFill="1" applyBorder="1" applyAlignment="1">
      <alignment horizontal="center" vertical="center" wrapText="1"/>
      <protection/>
    </xf>
    <xf numFmtId="164" fontId="25" fillId="22" borderId="10" xfId="0" applyNumberFormat="1" applyFont="1" applyFill="1" applyBorder="1" applyAlignment="1">
      <alignment horizontal="center" vertical="justify" wrapText="1"/>
    </xf>
    <xf numFmtId="0" fontId="24" fillId="27" borderId="10" xfId="53" applyFont="1" applyFill="1" applyBorder="1" applyAlignment="1">
      <alignment horizontal="left" vertical="top" wrapText="1"/>
      <protection/>
    </xf>
    <xf numFmtId="165" fontId="25" fillId="4" borderId="10" xfId="0" applyNumberFormat="1" applyFont="1" applyFill="1" applyBorder="1" applyAlignment="1">
      <alignment horizontal="center" vertical="justify" wrapText="1"/>
    </xf>
    <xf numFmtId="165" fontId="25" fillId="7" borderId="10" xfId="0" applyNumberFormat="1" applyFont="1" applyFill="1" applyBorder="1" applyAlignment="1">
      <alignment horizontal="center" vertical="justify" wrapText="1"/>
    </xf>
    <xf numFmtId="165" fontId="24" fillId="0" borderId="10" xfId="0" applyNumberFormat="1" applyFont="1" applyBorder="1" applyAlignment="1">
      <alignment horizontal="center" vertical="justify" wrapText="1"/>
    </xf>
    <xf numFmtId="0" fontId="24" fillId="0" borderId="10" xfId="0" applyFont="1" applyFill="1" applyBorder="1" applyAlignment="1">
      <alignment horizontal="justify" vertical="center" wrapText="1"/>
    </xf>
    <xf numFmtId="0" fontId="20" fillId="4" borderId="10" xfId="0" applyFont="1" applyFill="1" applyBorder="1" applyAlignment="1">
      <alignment horizontal="left" vertical="top" wrapText="1"/>
    </xf>
    <xf numFmtId="4" fontId="25" fillId="4" borderId="10" xfId="0" applyNumberFormat="1" applyFont="1" applyFill="1" applyBorder="1" applyAlignment="1">
      <alignment horizontal="center" vertical="justify" wrapText="1"/>
    </xf>
    <xf numFmtId="4" fontId="25" fillId="7" borderId="10" xfId="0" applyNumberFormat="1" applyFont="1" applyFill="1" applyBorder="1" applyAlignment="1">
      <alignment horizontal="center" vertical="justify" wrapText="1"/>
    </xf>
    <xf numFmtId="0" fontId="20" fillId="22" borderId="10" xfId="0" applyFont="1" applyFill="1" applyBorder="1" applyAlignment="1">
      <alignment horizontal="left" vertical="top" wrapText="1"/>
    </xf>
    <xf numFmtId="0" fontId="22" fillId="22" borderId="10" xfId="0" applyFont="1" applyFill="1" applyBorder="1" applyAlignment="1">
      <alignment horizontal="left" vertical="top" wrapText="1"/>
    </xf>
    <xf numFmtId="4" fontId="25" fillId="22" borderId="10" xfId="0" applyNumberFormat="1" applyFont="1" applyFill="1" applyBorder="1" applyAlignment="1">
      <alignment horizontal="center" vertical="justify" wrapText="1"/>
    </xf>
    <xf numFmtId="4" fontId="24" fillId="0" borderId="10" xfId="0" applyNumberFormat="1" applyFont="1" applyFill="1" applyBorder="1" applyAlignment="1">
      <alignment horizontal="center" vertical="justify" wrapText="1"/>
    </xf>
    <xf numFmtId="0" fontId="29" fillId="0" borderId="10" xfId="0" applyFont="1" applyBorder="1" applyAlignment="1">
      <alignment horizontal="center" vertical="justify" wrapText="1"/>
    </xf>
    <xf numFmtId="0" fontId="33" fillId="4" borderId="10" xfId="0" applyFont="1" applyFill="1" applyBorder="1" applyAlignment="1">
      <alignment horizontal="center" vertical="center" wrapText="1"/>
    </xf>
    <xf numFmtId="0" fontId="29" fillId="7" borderId="10" xfId="0" applyFont="1" applyFill="1" applyBorder="1" applyAlignment="1">
      <alignment horizontal="center" vertical="center" wrapText="1"/>
    </xf>
    <xf numFmtId="0" fontId="30" fillId="22" borderId="10" xfId="0" applyFont="1" applyFill="1" applyBorder="1" applyAlignment="1">
      <alignment horizontal="left" vertical="center" wrapText="1"/>
    </xf>
    <xf numFmtId="0" fontId="33" fillId="22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3" fillId="22" borderId="10" xfId="0" applyFont="1" applyFill="1" applyBorder="1" applyAlignment="1">
      <alignment horizontal="center" vertical="justify" wrapText="1"/>
    </xf>
    <xf numFmtId="0" fontId="29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4" fillId="5" borderId="10" xfId="0" applyNumberFormat="1" applyFont="1" applyFill="1" applyBorder="1" applyAlignment="1">
      <alignment horizontal="center" vertical="justify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25" fillId="4" borderId="10" xfId="0" applyFont="1" applyFill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top"/>
    </xf>
    <xf numFmtId="49" fontId="20" fillId="0" borderId="10" xfId="53" applyNumberFormat="1" applyFont="1" applyFill="1" applyBorder="1" applyAlignment="1">
      <alignment horizontal="center" vertical="center" wrapText="1"/>
      <protection/>
    </xf>
    <xf numFmtId="0" fontId="25" fillId="22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20" fillId="26" borderId="10" xfId="0" applyFont="1" applyFill="1" applyBorder="1" applyAlignment="1">
      <alignment horizontal="left" vertical="top" wrapText="1"/>
    </xf>
    <xf numFmtId="0" fontId="0" fillId="26" borderId="10" xfId="0" applyFill="1" applyBorder="1" applyAlignment="1">
      <alignment/>
    </xf>
    <xf numFmtId="0" fontId="22" fillId="26" borderId="10" xfId="0" applyFont="1" applyFill="1" applyBorder="1" applyAlignment="1">
      <alignment horizontal="center"/>
    </xf>
    <xf numFmtId="0" fontId="23" fillId="26" borderId="10" xfId="0" applyFont="1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20" fillId="26" borderId="10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30" fillId="26" borderId="10" xfId="0" applyFont="1" applyFill="1" applyBorder="1" applyAlignment="1">
      <alignment horizontal="center" vertical="center" wrapText="1"/>
    </xf>
    <xf numFmtId="0" fontId="30" fillId="26" borderId="10" xfId="0" applyFont="1" applyFill="1" applyBorder="1" applyAlignment="1">
      <alignment horizontal="left" vertical="center" wrapText="1"/>
    </xf>
    <xf numFmtId="0" fontId="20" fillId="26" borderId="10" xfId="0" applyFont="1" applyFill="1" applyBorder="1" applyAlignment="1">
      <alignment horizontal="justify" vertical="top" wrapText="1"/>
    </xf>
    <xf numFmtId="0" fontId="22" fillId="28" borderId="10" xfId="0" applyFont="1" applyFill="1" applyBorder="1" applyAlignment="1">
      <alignment horizontal="center"/>
    </xf>
    <xf numFmtId="0" fontId="27" fillId="26" borderId="10" xfId="0" applyFont="1" applyFill="1" applyBorder="1" applyAlignment="1">
      <alignment horizontal="left" wrapText="1"/>
    </xf>
    <xf numFmtId="0" fontId="20" fillId="28" borderId="10" xfId="0" applyFont="1" applyFill="1" applyBorder="1" applyAlignment="1">
      <alignment horizontal="center" wrapText="1"/>
    </xf>
    <xf numFmtId="0" fontId="25" fillId="26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26" borderId="10" xfId="0" applyFill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wrapText="1"/>
    </xf>
    <xf numFmtId="0" fontId="27" fillId="26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20" fillId="26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0" fillId="26" borderId="10" xfId="53" applyFont="1" applyFill="1" applyBorder="1" applyAlignment="1">
      <alignment horizontal="left" vertical="center" wrapText="1"/>
      <protection/>
    </xf>
    <xf numFmtId="0" fontId="20" fillId="26" borderId="10" xfId="0" applyFont="1" applyFill="1" applyBorder="1" applyAlignment="1">
      <alignment horizontal="left" vertical="justify" wrapText="1"/>
    </xf>
    <xf numFmtId="0" fontId="20" fillId="26" borderId="10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left" vertical="center" wrapText="1"/>
    </xf>
    <xf numFmtId="0" fontId="26" fillId="26" borderId="10" xfId="0" applyFont="1" applyFill="1" applyBorder="1" applyAlignment="1">
      <alignment horizontal="center"/>
    </xf>
    <xf numFmtId="0" fontId="0" fillId="0" borderId="10" xfId="0" applyBorder="1" applyAlignment="1">
      <alignment horizontal="justify" vertical="top" wrapText="1"/>
    </xf>
    <xf numFmtId="0" fontId="24" fillId="0" borderId="10" xfId="0" applyFont="1" applyBorder="1" applyAlignment="1">
      <alignment horizontal="center" vertical="top" wrapText="1"/>
    </xf>
    <xf numFmtId="0" fontId="22" fillId="26" borderId="10" xfId="0" applyFont="1" applyFill="1" applyBorder="1" applyAlignment="1">
      <alignment horizontal="center" vertical="top" wrapText="1"/>
    </xf>
    <xf numFmtId="165" fontId="25" fillId="22" borderId="10" xfId="53" applyNumberFormat="1" applyFont="1" applyFill="1" applyBorder="1" applyAlignment="1">
      <alignment horizontal="center" vertical="justify" wrapText="1"/>
      <protection/>
    </xf>
    <xf numFmtId="165" fontId="25" fillId="4" borderId="10" xfId="53" applyNumberFormat="1" applyFont="1" applyFill="1" applyBorder="1" applyAlignment="1">
      <alignment horizontal="center" vertical="justify" wrapText="1"/>
      <protection/>
    </xf>
    <xf numFmtId="0" fontId="20" fillId="4" borderId="10" xfId="53" applyFont="1" applyFill="1" applyBorder="1" applyAlignment="1">
      <alignment horizontal="center" vertical="justify" wrapText="1"/>
      <protection/>
    </xf>
    <xf numFmtId="0" fontId="22" fillId="26" borderId="10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/>
    </xf>
    <xf numFmtId="0" fontId="20" fillId="26" borderId="10" xfId="53" applyFont="1" applyFill="1" applyBorder="1" applyAlignment="1">
      <alignment horizontal="left" vertical="top" wrapText="1"/>
      <protection/>
    </xf>
    <xf numFmtId="0" fontId="25" fillId="26" borderId="10" xfId="53" applyFont="1" applyFill="1" applyBorder="1" applyAlignment="1">
      <alignment horizontal="left" vertical="top" wrapText="1"/>
      <protection/>
    </xf>
    <xf numFmtId="0" fontId="28" fillId="26" borderId="10" xfId="0" applyFont="1" applyFill="1" applyBorder="1" applyAlignment="1">
      <alignment horizontal="justify" vertical="top" wrapText="1"/>
    </xf>
    <xf numFmtId="0" fontId="20" fillId="26" borderId="10" xfId="53" applyFont="1" applyFill="1" applyBorder="1" applyAlignment="1">
      <alignment horizontal="left" vertical="top" wrapText="1"/>
      <protection/>
    </xf>
    <xf numFmtId="0" fontId="25" fillId="26" borderId="10" xfId="53" applyFont="1" applyFill="1" applyBorder="1" applyAlignment="1">
      <alignment horizontal="left" vertical="center" wrapText="1"/>
      <protection/>
    </xf>
    <xf numFmtId="0" fontId="24" fillId="0" borderId="10" xfId="0" applyFont="1" applyFill="1" applyBorder="1" applyAlignment="1">
      <alignment vertical="top" wrapText="1"/>
    </xf>
    <xf numFmtId="0" fontId="22" fillId="26" borderId="10" xfId="53" applyFont="1" applyFill="1" applyBorder="1" applyAlignment="1">
      <alignment horizontal="center" vertical="center" wrapText="1"/>
      <protection/>
    </xf>
    <xf numFmtId="0" fontId="20" fillId="26" borderId="10" xfId="53" applyFont="1" applyFill="1" applyBorder="1" applyAlignment="1">
      <alignment horizontal="center" vertical="center" wrapText="1"/>
      <protection/>
    </xf>
    <xf numFmtId="0" fontId="27" fillId="26" borderId="10" xfId="0" applyFont="1" applyFill="1" applyBorder="1" applyAlignment="1">
      <alignment horizontal="left" vertical="center" wrapText="1"/>
    </xf>
    <xf numFmtId="0" fontId="20" fillId="26" borderId="10" xfId="53" applyFont="1" applyFill="1" applyBorder="1" applyAlignment="1">
      <alignment vertical="top" wrapText="1"/>
      <protection/>
    </xf>
    <xf numFmtId="0" fontId="28" fillId="26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5" fillId="26" borderId="10" xfId="0" applyFont="1" applyFill="1" applyBorder="1" applyAlignment="1">
      <alignment/>
    </xf>
    <xf numFmtId="0" fontId="25" fillId="22" borderId="10" xfId="0" applyFont="1" applyFill="1" applyBorder="1" applyAlignment="1">
      <alignment horizontal="center" vertical="justify" wrapText="1"/>
    </xf>
    <xf numFmtId="0" fontId="0" fillId="0" borderId="10" xfId="0" applyBorder="1" applyAlignment="1">
      <alignment/>
    </xf>
    <xf numFmtId="0" fontId="20" fillId="22" borderId="10" xfId="0" applyFont="1" applyFill="1" applyBorder="1" applyAlignment="1">
      <alignment horizontal="center" vertical="top"/>
    </xf>
    <xf numFmtId="0" fontId="20" fillId="22" borderId="10" xfId="53" applyFont="1" applyFill="1" applyBorder="1" applyAlignment="1">
      <alignment horizontal="center" vertical="justify" wrapText="1"/>
      <protection/>
    </xf>
    <xf numFmtId="0" fontId="21" fillId="26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7"/>
  <sheetViews>
    <sheetView tabSelected="1" zoomScale="90" zoomScaleNormal="90" workbookViewId="0" topLeftCell="A1">
      <selection activeCell="B109" sqref="B109"/>
    </sheetView>
  </sheetViews>
  <sheetFormatPr defaultColWidth="9.00390625" defaultRowHeight="12.75"/>
  <cols>
    <col min="1" max="1" width="24.625" style="0" customWidth="1"/>
    <col min="2" max="2" width="29.625" style="0" customWidth="1"/>
    <col min="3" max="3" width="33.125" style="0" customWidth="1"/>
    <col min="4" max="4" width="19.75390625" style="59" customWidth="1"/>
    <col min="5" max="5" width="20.375" style="59" customWidth="1"/>
    <col min="6" max="6" width="22.00390625" style="0" customWidth="1"/>
    <col min="7" max="7" width="11.125" style="0" customWidth="1"/>
  </cols>
  <sheetData>
    <row r="1" ht="12.75">
      <c r="E1" s="49" t="s">
        <v>245</v>
      </c>
    </row>
    <row r="2" spans="1:5" ht="12.75">
      <c r="A2" s="163" t="s">
        <v>240</v>
      </c>
      <c r="B2" s="155"/>
      <c r="C2" s="155"/>
      <c r="D2" s="155"/>
      <c r="E2" s="155"/>
    </row>
    <row r="3" ht="12.75">
      <c r="E3" s="49" t="s">
        <v>241</v>
      </c>
    </row>
    <row r="4" spans="1:5" ht="12.75" customHeight="1">
      <c r="A4" s="160" t="s">
        <v>0</v>
      </c>
      <c r="B4" s="160" t="s">
        <v>1</v>
      </c>
      <c r="C4" s="160" t="s">
        <v>71</v>
      </c>
      <c r="D4" s="160" t="s">
        <v>124</v>
      </c>
      <c r="E4" s="160" t="s">
        <v>239</v>
      </c>
    </row>
    <row r="5" spans="1:5" ht="87" customHeight="1">
      <c r="A5" s="160"/>
      <c r="B5" s="160"/>
      <c r="C5" s="160"/>
      <c r="D5" s="160"/>
      <c r="E5" s="160"/>
    </row>
    <row r="6" spans="1:5" ht="14.25">
      <c r="A6" s="211" t="s">
        <v>215</v>
      </c>
      <c r="B6" s="221"/>
      <c r="C6" s="77" t="s">
        <v>9</v>
      </c>
      <c r="D6" s="78">
        <f>SUM(D12,D90,D127,D150,D173,D178,D242,D265,D289)</f>
        <v>3147646</v>
      </c>
      <c r="E6" s="65">
        <f>SUM(E12,E90,E127,E150,E173,E178,E242,E265,E289)</f>
        <v>797267.263</v>
      </c>
    </row>
    <row r="7" spans="1:5" ht="28.5">
      <c r="A7" s="221"/>
      <c r="B7" s="221"/>
      <c r="C7" s="1" t="s">
        <v>70</v>
      </c>
      <c r="D7" s="79">
        <f>SUM(D13,D91,D129,D151,D174,D179,D243,D266,D290)</f>
        <v>1540007.8</v>
      </c>
      <c r="E7" s="61">
        <f>SUM(E13,E91,E129,E151,E174,E179,E243,E266,E290)</f>
        <v>385732.646</v>
      </c>
    </row>
    <row r="8" spans="1:5" ht="14.25">
      <c r="A8" s="221"/>
      <c r="B8" s="221"/>
      <c r="C8" s="2" t="s">
        <v>42</v>
      </c>
      <c r="D8" s="80">
        <f>SUM(D14,D92,D152,D175)</f>
        <v>52719.100000000006</v>
      </c>
      <c r="E8" s="29">
        <f>SUM(E14,E92,E152,E175)</f>
        <v>5658.938</v>
      </c>
    </row>
    <row r="9" spans="1:5" ht="14.25">
      <c r="A9" s="221"/>
      <c r="B9" s="221"/>
      <c r="C9" s="3" t="s">
        <v>61</v>
      </c>
      <c r="D9" s="81">
        <f>SUM(D15,D93,D153,D176,D180)</f>
        <v>1289346.8</v>
      </c>
      <c r="E9" s="50">
        <f>SUM(E15,E93,E153,E176,E180)</f>
        <v>336836.979</v>
      </c>
    </row>
    <row r="10" spans="1:5" ht="14.25">
      <c r="A10" s="221"/>
      <c r="B10" s="221"/>
      <c r="C10" s="82" t="s">
        <v>11</v>
      </c>
      <c r="D10" s="83">
        <f>SUM(D16,D154,D181)</f>
        <v>329141.6</v>
      </c>
      <c r="E10" s="62">
        <f>SUM(E16,E154,E181)</f>
        <v>80243.09999999999</v>
      </c>
    </row>
    <row r="11" spans="1:5" ht="15.75">
      <c r="A11" s="166" t="s">
        <v>73</v>
      </c>
      <c r="B11" s="167"/>
      <c r="C11" s="167"/>
      <c r="D11" s="168"/>
      <c r="E11" s="63"/>
    </row>
    <row r="12" spans="1:5" ht="14.25">
      <c r="A12" s="164" t="s">
        <v>37</v>
      </c>
      <c r="B12" s="165"/>
      <c r="C12" s="11" t="s">
        <v>28</v>
      </c>
      <c r="D12" s="84">
        <f>SUM(D13,D14,D15,D16)</f>
        <v>1799466.2000000002</v>
      </c>
      <c r="E12" s="60">
        <f>SUM(E17,E29,E40,E52,E68,E79)</f>
        <v>464158.29999999993</v>
      </c>
    </row>
    <row r="13" spans="1:5" ht="28.5">
      <c r="A13" s="165"/>
      <c r="B13" s="165"/>
      <c r="C13" s="4" t="s">
        <v>70</v>
      </c>
      <c r="D13" s="22">
        <f>SUM(D18,D30,D41,D53,D69,D80)</f>
        <v>289654</v>
      </c>
      <c r="E13" s="61">
        <f>SUM(E18,E30,E41,E53,E69,E80)</f>
        <v>86678.7</v>
      </c>
    </row>
    <row r="14" spans="1:5" ht="14.25">
      <c r="A14" s="165"/>
      <c r="B14" s="165"/>
      <c r="C14" s="5" t="s">
        <v>42</v>
      </c>
      <c r="D14" s="85">
        <f>SUM(D19,D70,D81)</f>
        <v>1178.4</v>
      </c>
      <c r="E14" s="29">
        <f>SUM(E19,E70,E81)</f>
        <v>0</v>
      </c>
    </row>
    <row r="15" spans="1:5" ht="14.25">
      <c r="A15" s="165"/>
      <c r="B15" s="165"/>
      <c r="C15" s="6" t="s">
        <v>61</v>
      </c>
      <c r="D15" s="86">
        <f>SUM(D20,D31,D54,D71,D82)</f>
        <v>1238773.8</v>
      </c>
      <c r="E15" s="50">
        <f>SUM(E20,E31,E54,+E71,+E82)</f>
        <v>310716.4</v>
      </c>
    </row>
    <row r="16" spans="1:5" ht="14.25">
      <c r="A16" s="165"/>
      <c r="B16" s="165"/>
      <c r="C16" s="7" t="s">
        <v>53</v>
      </c>
      <c r="D16" s="87">
        <f>SUM(D21,D32,D42,D55,D72)</f>
        <v>269860</v>
      </c>
      <c r="E16" s="62">
        <f>SUM(E21,E32,E42,E55,E72)</f>
        <v>66763.2</v>
      </c>
    </row>
    <row r="17" spans="1:5" ht="14.25">
      <c r="A17" s="169" t="s">
        <v>38</v>
      </c>
      <c r="B17" s="169" t="s">
        <v>31</v>
      </c>
      <c r="C17" s="33" t="s">
        <v>28</v>
      </c>
      <c r="D17" s="23">
        <v>926111</v>
      </c>
      <c r="E17" s="28">
        <v>234029.2</v>
      </c>
    </row>
    <row r="18" spans="1:5" ht="38.25">
      <c r="A18" s="170"/>
      <c r="B18" s="170"/>
      <c r="C18" s="32" t="s">
        <v>128</v>
      </c>
      <c r="D18" s="24">
        <v>95434</v>
      </c>
      <c r="E18" s="43">
        <v>30309.8</v>
      </c>
    </row>
    <row r="19" spans="1:5" ht="12.75">
      <c r="A19" s="170"/>
      <c r="B19" s="170"/>
      <c r="C19" s="13" t="s">
        <v>42</v>
      </c>
      <c r="D19" s="24">
        <v>0</v>
      </c>
      <c r="E19" s="43">
        <v>0</v>
      </c>
    </row>
    <row r="20" spans="1:5" ht="12.75">
      <c r="A20" s="170"/>
      <c r="B20" s="170"/>
      <c r="C20" s="13" t="s">
        <v>61</v>
      </c>
      <c r="D20" s="24">
        <v>581828</v>
      </c>
      <c r="E20" s="43">
        <v>148151.1</v>
      </c>
    </row>
    <row r="21" spans="1:5" ht="12.75">
      <c r="A21" s="170"/>
      <c r="B21" s="170"/>
      <c r="C21" s="13" t="s">
        <v>53</v>
      </c>
      <c r="D21" s="24">
        <v>248849</v>
      </c>
      <c r="E21" s="43">
        <v>55568.3</v>
      </c>
    </row>
    <row r="22" spans="1:5" ht="12.75">
      <c r="A22" s="153" t="s">
        <v>125</v>
      </c>
      <c r="B22" s="209" t="s">
        <v>127</v>
      </c>
      <c r="C22" s="88" t="s">
        <v>28</v>
      </c>
      <c r="D22" s="89">
        <v>916583</v>
      </c>
      <c r="E22" s="43">
        <v>233917.6</v>
      </c>
    </row>
    <row r="23" spans="1:5" ht="38.25">
      <c r="A23" s="153"/>
      <c r="B23" s="209"/>
      <c r="C23" s="32" t="s">
        <v>128</v>
      </c>
      <c r="D23" s="89">
        <v>94906</v>
      </c>
      <c r="E23" s="43">
        <v>30198.2</v>
      </c>
    </row>
    <row r="24" spans="1:5" ht="12.75">
      <c r="A24" s="153"/>
      <c r="B24" s="209"/>
      <c r="C24" s="13" t="s">
        <v>61</v>
      </c>
      <c r="D24" s="89">
        <v>581828</v>
      </c>
      <c r="E24" s="43">
        <v>148151.1</v>
      </c>
    </row>
    <row r="25" spans="1:5" ht="12.75">
      <c r="A25" s="153"/>
      <c r="B25" s="209"/>
      <c r="C25" s="13" t="s">
        <v>53</v>
      </c>
      <c r="D25" s="89">
        <v>239849</v>
      </c>
      <c r="E25" s="43">
        <v>55568.3</v>
      </c>
    </row>
    <row r="26" spans="1:5" ht="12.75">
      <c r="A26" s="153" t="s">
        <v>126</v>
      </c>
      <c r="B26" s="209" t="s">
        <v>129</v>
      </c>
      <c r="C26" s="88" t="s">
        <v>28</v>
      </c>
      <c r="D26" s="89">
        <v>9528</v>
      </c>
      <c r="E26" s="90">
        <v>111.6</v>
      </c>
    </row>
    <row r="27" spans="1:5" ht="38.25">
      <c r="A27" s="178"/>
      <c r="B27" s="182"/>
      <c r="C27" s="32" t="s">
        <v>128</v>
      </c>
      <c r="D27" s="89">
        <v>528</v>
      </c>
      <c r="E27" s="43">
        <v>111.6</v>
      </c>
    </row>
    <row r="28" spans="1:5" ht="12.75">
      <c r="A28" s="178"/>
      <c r="B28" s="182"/>
      <c r="C28" s="13" t="s">
        <v>53</v>
      </c>
      <c r="D28" s="89">
        <v>9000</v>
      </c>
      <c r="E28" s="43">
        <v>0</v>
      </c>
    </row>
    <row r="29" spans="1:5" ht="14.25">
      <c r="A29" s="164" t="s">
        <v>39</v>
      </c>
      <c r="B29" s="164" t="s">
        <v>32</v>
      </c>
      <c r="C29" s="91" t="s">
        <v>28</v>
      </c>
      <c r="D29" s="23">
        <v>752959</v>
      </c>
      <c r="E29" s="28">
        <v>204264.4</v>
      </c>
    </row>
    <row r="30" spans="1:5" ht="38.25">
      <c r="A30" s="164"/>
      <c r="B30" s="164"/>
      <c r="C30" s="32" t="s">
        <v>128</v>
      </c>
      <c r="D30" s="24">
        <v>104995</v>
      </c>
      <c r="E30" s="43">
        <v>37205.2</v>
      </c>
    </row>
    <row r="31" spans="1:5" ht="12.75">
      <c r="A31" s="164"/>
      <c r="B31" s="164"/>
      <c r="C31" s="13" t="s">
        <v>61</v>
      </c>
      <c r="D31" s="24">
        <v>626953</v>
      </c>
      <c r="E31" s="43">
        <v>155864.3</v>
      </c>
    </row>
    <row r="32" spans="1:5" ht="12.75">
      <c r="A32" s="164"/>
      <c r="B32" s="164"/>
      <c r="C32" s="13" t="s">
        <v>53</v>
      </c>
      <c r="D32" s="24">
        <v>21011</v>
      </c>
      <c r="E32" s="43">
        <v>11194.9</v>
      </c>
    </row>
    <row r="33" spans="1:5" ht="12.75">
      <c r="A33" s="153" t="s">
        <v>101</v>
      </c>
      <c r="B33" s="154" t="s">
        <v>130</v>
      </c>
      <c r="C33" s="88" t="s">
        <v>28</v>
      </c>
      <c r="D33" s="89">
        <v>750306</v>
      </c>
      <c r="E33" s="43">
        <v>204264.3</v>
      </c>
    </row>
    <row r="34" spans="1:5" ht="38.25">
      <c r="A34" s="153"/>
      <c r="B34" s="182"/>
      <c r="C34" s="32" t="s">
        <v>128</v>
      </c>
      <c r="D34" s="24">
        <v>104756</v>
      </c>
      <c r="E34" s="43">
        <v>37205.2</v>
      </c>
    </row>
    <row r="35" spans="1:5" ht="12.75">
      <c r="A35" s="153"/>
      <c r="B35" s="182"/>
      <c r="C35" s="13" t="s">
        <v>61</v>
      </c>
      <c r="D35" s="24">
        <v>626953</v>
      </c>
      <c r="E35" s="43">
        <v>155864.2</v>
      </c>
    </row>
    <row r="36" spans="1:5" ht="12.75">
      <c r="A36" s="153"/>
      <c r="B36" s="182"/>
      <c r="C36" s="13" t="s">
        <v>53</v>
      </c>
      <c r="D36" s="24">
        <v>18597</v>
      </c>
      <c r="E36" s="43">
        <v>11194.9</v>
      </c>
    </row>
    <row r="37" spans="1:5" ht="12.75">
      <c r="A37" s="153" t="s">
        <v>184</v>
      </c>
      <c r="B37" s="154" t="s">
        <v>203</v>
      </c>
      <c r="C37" s="88" t="s">
        <v>28</v>
      </c>
      <c r="D37" s="24">
        <v>2653</v>
      </c>
      <c r="E37" s="43">
        <v>0</v>
      </c>
    </row>
    <row r="38" spans="1:5" ht="38.25">
      <c r="A38" s="153"/>
      <c r="B38" s="182"/>
      <c r="C38" s="32" t="s">
        <v>128</v>
      </c>
      <c r="D38" s="24">
        <v>239</v>
      </c>
      <c r="E38" s="43">
        <v>0</v>
      </c>
    </row>
    <row r="39" spans="1:5" ht="12.75">
      <c r="A39" s="153"/>
      <c r="B39" s="182"/>
      <c r="C39" s="13" t="s">
        <v>53</v>
      </c>
      <c r="D39" s="24">
        <v>2414</v>
      </c>
      <c r="E39" s="43">
        <v>0</v>
      </c>
    </row>
    <row r="40" spans="1:5" ht="14.25">
      <c r="A40" s="164" t="s">
        <v>40</v>
      </c>
      <c r="B40" s="164" t="s">
        <v>33</v>
      </c>
      <c r="C40" s="33" t="s">
        <v>28</v>
      </c>
      <c r="D40" s="23">
        <v>32437</v>
      </c>
      <c r="E40" s="28">
        <v>7960.3</v>
      </c>
    </row>
    <row r="41" spans="1:5" ht="38.25">
      <c r="A41" s="164"/>
      <c r="B41" s="164"/>
      <c r="C41" s="32" t="s">
        <v>128</v>
      </c>
      <c r="D41" s="24">
        <v>32437</v>
      </c>
      <c r="E41" s="43">
        <v>7960.3</v>
      </c>
    </row>
    <row r="42" spans="1:5" ht="33.75" customHeight="1">
      <c r="A42" s="164"/>
      <c r="B42" s="164"/>
      <c r="C42" s="13" t="s">
        <v>53</v>
      </c>
      <c r="D42" s="24">
        <v>0</v>
      </c>
      <c r="E42" s="43">
        <v>0</v>
      </c>
    </row>
    <row r="43" spans="1:5" ht="12.75">
      <c r="A43" s="153" t="s">
        <v>120</v>
      </c>
      <c r="B43" s="179" t="s">
        <v>132</v>
      </c>
      <c r="C43" s="88" t="s">
        <v>28</v>
      </c>
      <c r="D43" s="89">
        <v>31599</v>
      </c>
      <c r="E43" s="43">
        <v>7960.3</v>
      </c>
    </row>
    <row r="44" spans="1:5" ht="38.25">
      <c r="A44" s="178"/>
      <c r="B44" s="180"/>
      <c r="C44" s="32" t="s">
        <v>128</v>
      </c>
      <c r="D44" s="89">
        <v>31599</v>
      </c>
      <c r="E44" s="43">
        <v>7960.3</v>
      </c>
    </row>
    <row r="45" spans="1:5" ht="12.75">
      <c r="A45" s="178"/>
      <c r="B45" s="180"/>
      <c r="C45" s="13" t="s">
        <v>53</v>
      </c>
      <c r="D45" s="24">
        <v>0</v>
      </c>
      <c r="E45" s="43">
        <v>0</v>
      </c>
    </row>
    <row r="46" spans="1:5" ht="12.75">
      <c r="A46" s="154" t="s">
        <v>121</v>
      </c>
      <c r="B46" s="154" t="s">
        <v>201</v>
      </c>
      <c r="C46" s="88" t="s">
        <v>28</v>
      </c>
      <c r="D46" s="24">
        <v>33</v>
      </c>
      <c r="E46" s="43">
        <v>0</v>
      </c>
    </row>
    <row r="47" spans="1:5" ht="38.25">
      <c r="A47" s="154"/>
      <c r="B47" s="154"/>
      <c r="C47" s="32" t="s">
        <v>128</v>
      </c>
      <c r="D47" s="24">
        <v>33</v>
      </c>
      <c r="E47" s="43">
        <v>0</v>
      </c>
    </row>
    <row r="48" spans="1:5" ht="12.75">
      <c r="A48" s="153" t="s">
        <v>122</v>
      </c>
      <c r="B48" s="154" t="s">
        <v>131</v>
      </c>
      <c r="C48" s="88" t="s">
        <v>28</v>
      </c>
      <c r="D48" s="89">
        <v>0</v>
      </c>
      <c r="E48" s="43">
        <v>0</v>
      </c>
    </row>
    <row r="49" spans="1:5" ht="38.25">
      <c r="A49" s="178"/>
      <c r="B49" s="182"/>
      <c r="C49" s="32" t="s">
        <v>128</v>
      </c>
      <c r="D49" s="24">
        <v>0</v>
      </c>
      <c r="E49" s="43">
        <v>0</v>
      </c>
    </row>
    <row r="50" spans="1:5" ht="12.75">
      <c r="A50" s="153" t="s">
        <v>119</v>
      </c>
      <c r="B50" s="154" t="s">
        <v>202</v>
      </c>
      <c r="C50" s="88" t="s">
        <v>28</v>
      </c>
      <c r="D50" s="24">
        <v>805</v>
      </c>
      <c r="E50" s="43">
        <v>0</v>
      </c>
    </row>
    <row r="51" spans="1:5" ht="44.25" customHeight="1">
      <c r="A51" s="178"/>
      <c r="B51" s="154"/>
      <c r="C51" s="32" t="s">
        <v>128</v>
      </c>
      <c r="D51" s="24">
        <v>805</v>
      </c>
      <c r="E51" s="43">
        <v>0</v>
      </c>
    </row>
    <row r="52" spans="1:5" ht="14.25">
      <c r="A52" s="164" t="s">
        <v>16</v>
      </c>
      <c r="B52" s="164" t="s">
        <v>34</v>
      </c>
      <c r="C52" s="33" t="s">
        <v>28</v>
      </c>
      <c r="D52" s="23">
        <v>6905.8</v>
      </c>
      <c r="E52" s="28">
        <v>124.3</v>
      </c>
    </row>
    <row r="53" spans="1:5" ht="38.25">
      <c r="A53" s="181"/>
      <c r="B53" s="164"/>
      <c r="C53" s="32" t="s">
        <v>128</v>
      </c>
      <c r="D53" s="24">
        <v>3841</v>
      </c>
      <c r="E53" s="43">
        <v>10</v>
      </c>
    </row>
    <row r="54" spans="1:5" ht="12.75">
      <c r="A54" s="181"/>
      <c r="B54" s="164"/>
      <c r="C54" s="13" t="s">
        <v>61</v>
      </c>
      <c r="D54" s="24">
        <v>3064.8</v>
      </c>
      <c r="E54" s="43">
        <v>114.3</v>
      </c>
    </row>
    <row r="55" spans="1:5" ht="12.75">
      <c r="A55" s="181"/>
      <c r="B55" s="164"/>
      <c r="C55" s="13" t="s">
        <v>53</v>
      </c>
      <c r="D55" s="24">
        <v>0</v>
      </c>
      <c r="E55" s="43">
        <v>0</v>
      </c>
    </row>
    <row r="56" spans="1:5" ht="14.25">
      <c r="A56" s="153" t="s">
        <v>102</v>
      </c>
      <c r="B56" s="179" t="s">
        <v>134</v>
      </c>
      <c r="C56" s="92" t="s">
        <v>28</v>
      </c>
      <c r="D56" s="89">
        <v>341</v>
      </c>
      <c r="E56" s="43">
        <v>10</v>
      </c>
    </row>
    <row r="57" spans="1:5" ht="38.25">
      <c r="A57" s="178"/>
      <c r="B57" s="180"/>
      <c r="C57" s="32" t="s">
        <v>128</v>
      </c>
      <c r="D57" s="24">
        <v>341</v>
      </c>
      <c r="E57" s="43">
        <v>10</v>
      </c>
    </row>
    <row r="58" spans="1:5" ht="14.25">
      <c r="A58" s="153" t="s">
        <v>213</v>
      </c>
      <c r="B58" s="215" t="s">
        <v>214</v>
      </c>
      <c r="C58" s="92" t="s">
        <v>28</v>
      </c>
      <c r="D58" s="24">
        <v>0</v>
      </c>
      <c r="E58" s="43">
        <v>0</v>
      </c>
    </row>
    <row r="59" spans="1:5" ht="38.25">
      <c r="A59" s="178"/>
      <c r="B59" s="215"/>
      <c r="C59" s="32" t="s">
        <v>128</v>
      </c>
      <c r="D59" s="24">
        <v>0</v>
      </c>
      <c r="E59" s="43">
        <v>0</v>
      </c>
    </row>
    <row r="60" spans="1:5" ht="14.25">
      <c r="A60" s="153" t="s">
        <v>204</v>
      </c>
      <c r="B60" s="154" t="s">
        <v>206</v>
      </c>
      <c r="C60" s="92" t="s">
        <v>28</v>
      </c>
      <c r="D60" s="24">
        <v>0</v>
      </c>
      <c r="E60" s="43">
        <v>0</v>
      </c>
    </row>
    <row r="61" spans="1:5" ht="38.25">
      <c r="A61" s="178"/>
      <c r="B61" s="154"/>
      <c r="C61" s="32" t="s">
        <v>128</v>
      </c>
      <c r="D61" s="24">
        <v>0</v>
      </c>
      <c r="E61" s="43">
        <v>0</v>
      </c>
    </row>
    <row r="62" spans="1:5" ht="14.25">
      <c r="A62" s="153" t="s">
        <v>205</v>
      </c>
      <c r="B62" s="154" t="s">
        <v>207</v>
      </c>
      <c r="C62" s="92" t="s">
        <v>28</v>
      </c>
      <c r="D62" s="24">
        <v>800</v>
      </c>
      <c r="E62" s="43">
        <v>0</v>
      </c>
    </row>
    <row r="63" spans="1:5" ht="38.25">
      <c r="A63" s="178"/>
      <c r="B63" s="154"/>
      <c r="C63" s="32" t="s">
        <v>128</v>
      </c>
      <c r="D63" s="24">
        <v>800</v>
      </c>
      <c r="E63" s="43">
        <v>0</v>
      </c>
    </row>
    <row r="64" spans="1:5" ht="14.25">
      <c r="A64" s="153" t="s">
        <v>133</v>
      </c>
      <c r="B64" s="179" t="s">
        <v>135</v>
      </c>
      <c r="C64" s="92" t="s">
        <v>28</v>
      </c>
      <c r="D64" s="89">
        <v>5764.8</v>
      </c>
      <c r="E64" s="43">
        <v>114.3</v>
      </c>
    </row>
    <row r="65" spans="1:5" ht="38.25">
      <c r="A65" s="153"/>
      <c r="B65" s="179"/>
      <c r="C65" s="32" t="s">
        <v>128</v>
      </c>
      <c r="D65" s="24">
        <v>2700</v>
      </c>
      <c r="E65" s="43">
        <v>0</v>
      </c>
    </row>
    <row r="66" spans="1:5" ht="12.75">
      <c r="A66" s="153"/>
      <c r="B66" s="179"/>
      <c r="C66" s="13" t="s">
        <v>61</v>
      </c>
      <c r="D66" s="24">
        <v>3064.8</v>
      </c>
      <c r="E66" s="43">
        <v>114.3</v>
      </c>
    </row>
    <row r="67" spans="1:5" ht="12.75">
      <c r="A67" s="178"/>
      <c r="B67" s="180"/>
      <c r="C67" s="13" t="s">
        <v>53</v>
      </c>
      <c r="D67" s="24">
        <v>0</v>
      </c>
      <c r="E67" s="43">
        <v>0</v>
      </c>
    </row>
    <row r="68" spans="1:5" ht="14.25">
      <c r="A68" s="164" t="s">
        <v>17</v>
      </c>
      <c r="B68" s="177" t="s">
        <v>35</v>
      </c>
      <c r="C68" s="33" t="s">
        <v>28</v>
      </c>
      <c r="D68" s="23">
        <v>500</v>
      </c>
      <c r="E68" s="28">
        <v>0</v>
      </c>
    </row>
    <row r="69" spans="1:5" ht="38.25">
      <c r="A69" s="164"/>
      <c r="B69" s="177"/>
      <c r="C69" s="32" t="s">
        <v>128</v>
      </c>
      <c r="D69" s="24">
        <v>500</v>
      </c>
      <c r="E69" s="43">
        <v>0</v>
      </c>
    </row>
    <row r="70" spans="1:5" ht="12.75">
      <c r="A70" s="164"/>
      <c r="B70" s="177"/>
      <c r="C70" s="13" t="s">
        <v>42</v>
      </c>
      <c r="D70" s="24">
        <v>0</v>
      </c>
      <c r="E70" s="43">
        <v>0</v>
      </c>
    </row>
    <row r="71" spans="1:5" ht="12.75">
      <c r="A71" s="164"/>
      <c r="B71" s="177"/>
      <c r="C71" s="13" t="s">
        <v>61</v>
      </c>
      <c r="D71" s="24">
        <v>0</v>
      </c>
      <c r="E71" s="43">
        <v>0</v>
      </c>
    </row>
    <row r="72" spans="1:5" ht="12.75">
      <c r="A72" s="164"/>
      <c r="B72" s="177"/>
      <c r="C72" s="13" t="s">
        <v>53</v>
      </c>
      <c r="D72" s="24">
        <v>0</v>
      </c>
      <c r="E72" s="43">
        <v>0</v>
      </c>
    </row>
    <row r="73" spans="1:5" ht="14.25">
      <c r="A73" s="153" t="s">
        <v>136</v>
      </c>
      <c r="B73" s="154" t="s">
        <v>137</v>
      </c>
      <c r="C73" s="92" t="s">
        <v>28</v>
      </c>
      <c r="D73" s="89">
        <v>0</v>
      </c>
      <c r="E73" s="43">
        <v>0</v>
      </c>
    </row>
    <row r="74" spans="1:5" ht="25.5">
      <c r="A74" s="153"/>
      <c r="B74" s="154"/>
      <c r="C74" s="32" t="s">
        <v>44</v>
      </c>
      <c r="D74" s="89">
        <v>0</v>
      </c>
      <c r="E74" s="43">
        <v>0</v>
      </c>
    </row>
    <row r="75" spans="1:5" ht="12.75">
      <c r="A75" s="153"/>
      <c r="B75" s="154"/>
      <c r="C75" s="13" t="s">
        <v>42</v>
      </c>
      <c r="D75" s="24">
        <v>0</v>
      </c>
      <c r="E75" s="43">
        <v>0</v>
      </c>
    </row>
    <row r="76" spans="1:5" ht="12.75">
      <c r="A76" s="153"/>
      <c r="B76" s="154"/>
      <c r="C76" s="13" t="s">
        <v>61</v>
      </c>
      <c r="D76" s="24">
        <v>0</v>
      </c>
      <c r="E76" s="43">
        <v>0</v>
      </c>
    </row>
    <row r="77" spans="1:5" ht="14.25">
      <c r="A77" s="153" t="s">
        <v>208</v>
      </c>
      <c r="B77" s="154" t="s">
        <v>209</v>
      </c>
      <c r="C77" s="92" t="s">
        <v>28</v>
      </c>
      <c r="D77" s="24">
        <v>500</v>
      </c>
      <c r="E77" s="43">
        <v>0</v>
      </c>
    </row>
    <row r="78" spans="1:5" ht="38.25">
      <c r="A78" s="153"/>
      <c r="B78" s="154"/>
      <c r="C78" s="32" t="s">
        <v>128</v>
      </c>
      <c r="D78" s="24">
        <v>500</v>
      </c>
      <c r="E78" s="43">
        <v>0</v>
      </c>
    </row>
    <row r="79" spans="1:5" ht="14.25">
      <c r="A79" s="164" t="s">
        <v>41</v>
      </c>
      <c r="B79" s="177" t="s">
        <v>36</v>
      </c>
      <c r="C79" s="33" t="s">
        <v>28</v>
      </c>
      <c r="D79" s="23">
        <v>80553.4</v>
      </c>
      <c r="E79" s="28">
        <v>17780.1</v>
      </c>
    </row>
    <row r="80" spans="1:5" ht="38.25">
      <c r="A80" s="164"/>
      <c r="B80" s="216"/>
      <c r="C80" s="32" t="s">
        <v>128</v>
      </c>
      <c r="D80" s="24">
        <v>52447</v>
      </c>
      <c r="E80" s="43">
        <v>11193.4</v>
      </c>
    </row>
    <row r="81" spans="1:5" ht="15" customHeight="1">
      <c r="A81" s="164"/>
      <c r="B81" s="216"/>
      <c r="C81" s="13" t="s">
        <v>42</v>
      </c>
      <c r="D81" s="24">
        <v>1178.4</v>
      </c>
      <c r="E81" s="43">
        <v>0</v>
      </c>
    </row>
    <row r="82" spans="1:5" ht="17.25" customHeight="1">
      <c r="A82" s="164"/>
      <c r="B82" s="216"/>
      <c r="C82" s="13" t="s">
        <v>61</v>
      </c>
      <c r="D82" s="24">
        <v>26928</v>
      </c>
      <c r="E82" s="43">
        <v>6586.7</v>
      </c>
    </row>
    <row r="83" spans="1:5" ht="12.75">
      <c r="A83" s="189" t="s">
        <v>138</v>
      </c>
      <c r="B83" s="179" t="s">
        <v>140</v>
      </c>
      <c r="C83" s="93" t="s">
        <v>28</v>
      </c>
      <c r="D83" s="24">
        <v>52447</v>
      </c>
      <c r="E83" s="43">
        <v>11193.4</v>
      </c>
    </row>
    <row r="84" spans="1:5" ht="38.25">
      <c r="A84" s="190"/>
      <c r="B84" s="180"/>
      <c r="C84" s="32" t="s">
        <v>128</v>
      </c>
      <c r="D84" s="94">
        <v>52447</v>
      </c>
      <c r="E84" s="43">
        <v>11193.4</v>
      </c>
    </row>
    <row r="85" spans="1:5" ht="14.25">
      <c r="A85" s="153" t="s">
        <v>139</v>
      </c>
      <c r="B85" s="186" t="s">
        <v>238</v>
      </c>
      <c r="C85" s="92" t="s">
        <v>28</v>
      </c>
      <c r="D85" s="94">
        <v>28106.4</v>
      </c>
      <c r="E85" s="43">
        <v>6586.6</v>
      </c>
    </row>
    <row r="86" spans="1:5" ht="38.25">
      <c r="A86" s="153"/>
      <c r="B86" s="186"/>
      <c r="C86" s="32" t="s">
        <v>128</v>
      </c>
      <c r="D86" s="94">
        <v>0</v>
      </c>
      <c r="E86" s="43">
        <v>0</v>
      </c>
    </row>
    <row r="87" spans="1:5" ht="12.75">
      <c r="A87" s="184"/>
      <c r="B87" s="187"/>
      <c r="C87" s="13" t="s">
        <v>42</v>
      </c>
      <c r="D87" s="94">
        <v>1178.4</v>
      </c>
      <c r="E87" s="43">
        <v>0</v>
      </c>
    </row>
    <row r="88" spans="1:5" ht="72" customHeight="1">
      <c r="A88" s="184"/>
      <c r="B88" s="187"/>
      <c r="C88" s="13" t="s">
        <v>61</v>
      </c>
      <c r="D88" s="24">
        <v>26928</v>
      </c>
      <c r="E88" s="43">
        <v>6586.6</v>
      </c>
    </row>
    <row r="89" spans="1:5" ht="14.25">
      <c r="A89" s="188" t="s">
        <v>66</v>
      </c>
      <c r="B89" s="188"/>
      <c r="C89" s="188"/>
      <c r="D89" s="95"/>
      <c r="E89" s="63"/>
    </row>
    <row r="90" spans="1:5" ht="14.25">
      <c r="A90" s="169" t="s">
        <v>58</v>
      </c>
      <c r="B90" s="169"/>
      <c r="C90" s="96" t="s">
        <v>28</v>
      </c>
      <c r="D90" s="132">
        <f>D91+D92+D93</f>
        <v>441112.5</v>
      </c>
      <c r="E90" s="132">
        <f>E91+E92+E93</f>
        <v>91047.65299999999</v>
      </c>
    </row>
    <row r="91" spans="1:7" ht="28.5">
      <c r="A91" s="169"/>
      <c r="B91" s="169"/>
      <c r="C91" s="8" t="s">
        <v>44</v>
      </c>
      <c r="D91" s="97">
        <f>D95+D118</f>
        <v>389154.6</v>
      </c>
      <c r="E91" s="97">
        <f>E95+E118</f>
        <v>85388.036</v>
      </c>
      <c r="F91" s="148"/>
      <c r="G91" s="148"/>
    </row>
    <row r="92" spans="1:5" ht="42.75">
      <c r="A92" s="169"/>
      <c r="B92" s="169"/>
      <c r="C92" s="9" t="s">
        <v>57</v>
      </c>
      <c r="D92" s="149">
        <f>D96</f>
        <v>51444.9</v>
      </c>
      <c r="E92" s="149">
        <f>E96</f>
        <v>5658.938</v>
      </c>
    </row>
    <row r="93" spans="1:5" ht="14.25">
      <c r="A93" s="169"/>
      <c r="B93" s="169"/>
      <c r="C93" s="10" t="s">
        <v>61</v>
      </c>
      <c r="D93" s="98">
        <f>D98+D125</f>
        <v>513</v>
      </c>
      <c r="E93" s="98">
        <f>E98+E125</f>
        <v>0.679</v>
      </c>
    </row>
    <row r="94" spans="1:5" ht="14.25">
      <c r="A94" s="169" t="s">
        <v>21</v>
      </c>
      <c r="B94" s="169" t="s">
        <v>59</v>
      </c>
      <c r="C94" s="99" t="s">
        <v>28</v>
      </c>
      <c r="D94" s="136">
        <f>D95+D96+D98</f>
        <v>263581.4</v>
      </c>
      <c r="E94" s="136">
        <f>E95+E96+E98</f>
        <v>57297.356</v>
      </c>
    </row>
    <row r="95" spans="1:7" ht="25.5">
      <c r="A95" s="169"/>
      <c r="B95" s="169"/>
      <c r="C95" s="66" t="s">
        <v>44</v>
      </c>
      <c r="D95" s="150">
        <f>D101+D103+D105+D106+D109+D113+D114+D115+D116</f>
        <v>212123.5</v>
      </c>
      <c r="E95" s="150">
        <f>E101+E103+E105+E106+E109+E113+E114+E115+E116</f>
        <v>51637.739</v>
      </c>
      <c r="F95" s="148"/>
      <c r="G95" s="148"/>
    </row>
    <row r="96" spans="1:5" ht="12.75">
      <c r="A96" s="169"/>
      <c r="B96" s="169"/>
      <c r="C96" s="154" t="s">
        <v>181</v>
      </c>
      <c r="D96" s="157">
        <f>D107</f>
        <v>51444.9</v>
      </c>
      <c r="E96" s="157">
        <f>E107</f>
        <v>5658.938</v>
      </c>
    </row>
    <row r="97" spans="1:5" ht="12.75">
      <c r="A97" s="169"/>
      <c r="B97" s="169"/>
      <c r="C97" s="154"/>
      <c r="D97" s="157"/>
      <c r="E97" s="157"/>
    </row>
    <row r="98" spans="1:5" ht="12.75">
      <c r="A98" s="169"/>
      <c r="B98" s="169"/>
      <c r="C98" s="154" t="s">
        <v>62</v>
      </c>
      <c r="D98" s="157">
        <f>D110+D112</f>
        <v>13</v>
      </c>
      <c r="E98" s="157">
        <f>E110+E112</f>
        <v>0.679</v>
      </c>
    </row>
    <row r="99" spans="1:5" ht="12.75">
      <c r="A99" s="169"/>
      <c r="B99" s="169"/>
      <c r="C99" s="154"/>
      <c r="D99" s="158"/>
      <c r="E99" s="158"/>
    </row>
    <row r="100" spans="1:5" ht="38.25">
      <c r="A100" s="37" t="s">
        <v>125</v>
      </c>
      <c r="B100" s="13" t="s">
        <v>170</v>
      </c>
      <c r="C100" s="13" t="s">
        <v>44</v>
      </c>
      <c r="D100" s="150">
        <v>0</v>
      </c>
      <c r="E100" s="52">
        <v>0</v>
      </c>
    </row>
    <row r="101" spans="1:5" ht="38.25">
      <c r="A101" s="37" t="s">
        <v>126</v>
      </c>
      <c r="B101" s="13" t="s">
        <v>171</v>
      </c>
      <c r="C101" s="13" t="s">
        <v>44</v>
      </c>
      <c r="D101" s="150">
        <v>3500</v>
      </c>
      <c r="E101" s="52">
        <v>448.589</v>
      </c>
    </row>
    <row r="102" spans="1:5" ht="38.25">
      <c r="A102" s="37" t="s">
        <v>157</v>
      </c>
      <c r="B102" s="13" t="s">
        <v>172</v>
      </c>
      <c r="C102" s="13" t="s">
        <v>44</v>
      </c>
      <c r="D102" s="150">
        <v>0</v>
      </c>
      <c r="E102" s="52">
        <v>0</v>
      </c>
    </row>
    <row r="103" spans="1:5" ht="38.25">
      <c r="A103" s="37" t="s">
        <v>158</v>
      </c>
      <c r="B103" s="13" t="s">
        <v>173</v>
      </c>
      <c r="C103" s="13" t="s">
        <v>44</v>
      </c>
      <c r="D103" s="150">
        <v>4690</v>
      </c>
      <c r="E103" s="52">
        <v>1054.074</v>
      </c>
    </row>
    <row r="104" spans="1:5" ht="12.75">
      <c r="A104" s="179" t="s">
        <v>159</v>
      </c>
      <c r="B104" s="183" t="s">
        <v>174</v>
      </c>
      <c r="C104" s="32" t="s">
        <v>28</v>
      </c>
      <c r="D104" s="151">
        <f>D105+D106+D107</f>
        <v>169811.4</v>
      </c>
      <c r="E104" s="151">
        <f>E105+E106+E107</f>
        <v>34411.824</v>
      </c>
    </row>
    <row r="105" spans="1:5" ht="29.25" customHeight="1">
      <c r="A105" s="179"/>
      <c r="B105" s="183"/>
      <c r="C105" s="13" t="s">
        <v>175</v>
      </c>
      <c r="D105" s="150">
        <v>89613.28</v>
      </c>
      <c r="E105" s="152">
        <v>0</v>
      </c>
    </row>
    <row r="106" spans="1:5" ht="42.75" customHeight="1">
      <c r="A106" s="179"/>
      <c r="B106" s="183"/>
      <c r="C106" s="13" t="s">
        <v>259</v>
      </c>
      <c r="D106" s="150">
        <v>28753.22</v>
      </c>
      <c r="E106" s="52">
        <v>28752.886</v>
      </c>
    </row>
    <row r="107" spans="1:5" ht="33" customHeight="1">
      <c r="A107" s="179"/>
      <c r="B107" s="183"/>
      <c r="C107" s="13" t="s">
        <v>176</v>
      </c>
      <c r="D107" s="150">
        <v>51444.9</v>
      </c>
      <c r="E107" s="52">
        <v>5658.938</v>
      </c>
    </row>
    <row r="108" spans="1:5" ht="25.5">
      <c r="A108" s="37" t="s">
        <v>160</v>
      </c>
      <c r="B108" s="13" t="s">
        <v>267</v>
      </c>
      <c r="C108" s="13" t="s">
        <v>44</v>
      </c>
      <c r="D108" s="150">
        <v>0</v>
      </c>
      <c r="E108" s="52">
        <v>0</v>
      </c>
    </row>
    <row r="109" spans="1:5" ht="38.25">
      <c r="A109" s="37" t="s">
        <v>161</v>
      </c>
      <c r="B109" s="13" t="s">
        <v>200</v>
      </c>
      <c r="C109" s="13" t="s">
        <v>44</v>
      </c>
      <c r="D109" s="150">
        <v>59587</v>
      </c>
      <c r="E109" s="52">
        <v>21382.19</v>
      </c>
    </row>
    <row r="110" spans="1:5" ht="67.5" customHeight="1">
      <c r="A110" s="37" t="s">
        <v>169</v>
      </c>
      <c r="B110" s="13" t="s">
        <v>179</v>
      </c>
      <c r="C110" s="13" t="s">
        <v>180</v>
      </c>
      <c r="D110" s="150">
        <v>11.8</v>
      </c>
      <c r="E110" s="52">
        <v>0.679</v>
      </c>
    </row>
    <row r="111" spans="1:5" ht="102">
      <c r="A111" s="37" t="s">
        <v>177</v>
      </c>
      <c r="B111" s="13" t="s">
        <v>266</v>
      </c>
      <c r="C111" s="13" t="s">
        <v>180</v>
      </c>
      <c r="D111" s="150">
        <v>0</v>
      </c>
      <c r="E111" s="52">
        <v>0</v>
      </c>
    </row>
    <row r="112" spans="1:5" ht="52.5" customHeight="1">
      <c r="A112" s="37" t="s">
        <v>178</v>
      </c>
      <c r="B112" s="13" t="s">
        <v>197</v>
      </c>
      <c r="C112" s="13" t="s">
        <v>180</v>
      </c>
      <c r="D112" s="150">
        <v>1.2</v>
      </c>
      <c r="E112" s="52">
        <v>0</v>
      </c>
    </row>
    <row r="113" spans="1:5" ht="65.25" customHeight="1">
      <c r="A113" s="100" t="s">
        <v>186</v>
      </c>
      <c r="B113" s="13" t="s">
        <v>189</v>
      </c>
      <c r="C113" s="13" t="s">
        <v>44</v>
      </c>
      <c r="D113" s="150">
        <v>18680</v>
      </c>
      <c r="E113" s="52">
        <v>0</v>
      </c>
    </row>
    <row r="114" spans="1:5" ht="65.25" customHeight="1">
      <c r="A114" s="37" t="s">
        <v>187</v>
      </c>
      <c r="B114" s="13" t="s">
        <v>185</v>
      </c>
      <c r="C114" s="13" t="s">
        <v>44</v>
      </c>
      <c r="D114" s="150">
        <v>2000</v>
      </c>
      <c r="E114" s="152">
        <v>0</v>
      </c>
    </row>
    <row r="115" spans="1:5" ht="65.25" customHeight="1">
      <c r="A115" s="37" t="s">
        <v>260</v>
      </c>
      <c r="B115" s="13" t="s">
        <v>262</v>
      </c>
      <c r="C115" s="13" t="s">
        <v>44</v>
      </c>
      <c r="D115" s="150">
        <v>2000</v>
      </c>
      <c r="E115" s="52">
        <v>0</v>
      </c>
    </row>
    <row r="116" spans="1:5" ht="66.75" customHeight="1">
      <c r="A116" s="37" t="s">
        <v>261</v>
      </c>
      <c r="B116" s="13" t="s">
        <v>263</v>
      </c>
      <c r="C116" s="13" t="s">
        <v>44</v>
      </c>
      <c r="D116" s="150">
        <v>3300</v>
      </c>
      <c r="E116" s="152">
        <v>0</v>
      </c>
    </row>
    <row r="117" spans="1:5" ht="14.25">
      <c r="A117" s="169" t="s">
        <v>39</v>
      </c>
      <c r="B117" s="169" t="s">
        <v>60</v>
      </c>
      <c r="C117" s="99" t="s">
        <v>28</v>
      </c>
      <c r="D117" s="136">
        <f>D118+D119</f>
        <v>177531.1</v>
      </c>
      <c r="E117" s="72">
        <f>E118+E119</f>
        <v>33750.297</v>
      </c>
    </row>
    <row r="118" spans="1:6" ht="25.5">
      <c r="A118" s="169"/>
      <c r="B118" s="169"/>
      <c r="C118" s="66" t="s">
        <v>44</v>
      </c>
      <c r="D118" s="151">
        <f>SUM(D120:D124)</f>
        <v>177031.1</v>
      </c>
      <c r="E118" s="151">
        <f>SUM(E120:E124)</f>
        <v>33750.297</v>
      </c>
      <c r="F118" s="148"/>
    </row>
    <row r="119" spans="1:5" ht="27" customHeight="1">
      <c r="A119" s="169"/>
      <c r="B119" s="169"/>
      <c r="C119" s="13" t="s">
        <v>180</v>
      </c>
      <c r="D119" s="150">
        <f>D125</f>
        <v>500</v>
      </c>
      <c r="E119" s="150">
        <f>E125</f>
        <v>0</v>
      </c>
    </row>
    <row r="120" spans="1:5" ht="76.5">
      <c r="A120" s="37" t="s">
        <v>101</v>
      </c>
      <c r="B120" s="13" t="s">
        <v>182</v>
      </c>
      <c r="C120" s="13" t="s">
        <v>44</v>
      </c>
      <c r="D120" s="150">
        <v>144550</v>
      </c>
      <c r="E120" s="52">
        <v>30991.35</v>
      </c>
    </row>
    <row r="121" spans="1:5" ht="89.25">
      <c r="A121" s="37" t="s">
        <v>184</v>
      </c>
      <c r="B121" s="13" t="s">
        <v>183</v>
      </c>
      <c r="C121" s="13" t="s">
        <v>44</v>
      </c>
      <c r="D121" s="150">
        <v>10682</v>
      </c>
      <c r="E121" s="52">
        <v>2620.572</v>
      </c>
    </row>
    <row r="122" spans="1:5" ht="63.75">
      <c r="A122" s="37" t="s">
        <v>87</v>
      </c>
      <c r="B122" s="13" t="s">
        <v>265</v>
      </c>
      <c r="C122" s="13" t="s">
        <v>44</v>
      </c>
      <c r="D122" s="150">
        <v>800</v>
      </c>
      <c r="E122" s="52">
        <v>138.375</v>
      </c>
    </row>
    <row r="123" spans="1:5" ht="42" customHeight="1">
      <c r="A123" s="37" t="s">
        <v>88</v>
      </c>
      <c r="B123" s="13" t="s">
        <v>188</v>
      </c>
      <c r="C123" s="13" t="s">
        <v>44</v>
      </c>
      <c r="D123" s="150">
        <v>18349.1</v>
      </c>
      <c r="E123" s="52">
        <v>0</v>
      </c>
    </row>
    <row r="124" spans="1:5" ht="42.75" customHeight="1">
      <c r="A124" s="37" t="s">
        <v>89</v>
      </c>
      <c r="B124" s="13" t="s">
        <v>236</v>
      </c>
      <c r="C124" s="13" t="s">
        <v>44</v>
      </c>
      <c r="D124" s="150">
        <v>2650</v>
      </c>
      <c r="E124" s="52">
        <v>0</v>
      </c>
    </row>
    <row r="125" spans="1:5" ht="30" customHeight="1">
      <c r="A125" s="37" t="s">
        <v>90</v>
      </c>
      <c r="B125" s="13" t="s">
        <v>264</v>
      </c>
      <c r="C125" s="13" t="s">
        <v>180</v>
      </c>
      <c r="D125" s="150">
        <v>500</v>
      </c>
      <c r="E125" s="52">
        <v>0</v>
      </c>
    </row>
    <row r="126" spans="1:5" ht="15.75">
      <c r="A126" s="166" t="s">
        <v>68</v>
      </c>
      <c r="B126" s="166"/>
      <c r="C126" s="166"/>
      <c r="D126" s="166"/>
      <c r="E126" s="43"/>
    </row>
    <row r="127" spans="1:5" ht="12.75" customHeight="1">
      <c r="A127" s="194" t="s">
        <v>26</v>
      </c>
      <c r="B127" s="194"/>
      <c r="C127" s="201" t="s">
        <v>9</v>
      </c>
      <c r="D127" s="200">
        <v>31291</v>
      </c>
      <c r="E127" s="156">
        <v>3780.9</v>
      </c>
    </row>
    <row r="128" spans="1:5" ht="12.75" customHeight="1">
      <c r="A128" s="194"/>
      <c r="B128" s="194"/>
      <c r="C128" s="201"/>
      <c r="D128" s="200"/>
      <c r="E128" s="156"/>
    </row>
    <row r="129" spans="1:5" ht="60" customHeight="1">
      <c r="A129" s="194"/>
      <c r="B129" s="194"/>
      <c r="C129" s="47" t="s">
        <v>70</v>
      </c>
      <c r="D129" s="101">
        <v>31291</v>
      </c>
      <c r="E129" s="48">
        <v>3780.9</v>
      </c>
    </row>
    <row r="130" spans="1:5" ht="14.25">
      <c r="A130" s="102" t="s">
        <v>21</v>
      </c>
      <c r="B130" s="192" t="s">
        <v>22</v>
      </c>
      <c r="C130" s="220" t="s">
        <v>9</v>
      </c>
      <c r="D130" s="199">
        <v>12000</v>
      </c>
      <c r="E130" s="159">
        <v>0</v>
      </c>
    </row>
    <row r="131" spans="1:5" ht="14.25">
      <c r="A131" s="102"/>
      <c r="B131" s="192"/>
      <c r="C131" s="220"/>
      <c r="D131" s="199"/>
      <c r="E131" s="159"/>
    </row>
    <row r="132" spans="1:5" ht="25.5">
      <c r="A132" s="102"/>
      <c r="B132" s="192"/>
      <c r="C132" s="67" t="s">
        <v>70</v>
      </c>
      <c r="D132" s="103">
        <v>12000</v>
      </c>
      <c r="E132" s="45">
        <v>0</v>
      </c>
    </row>
    <row r="133" spans="1:5" ht="41.25" customHeight="1">
      <c r="A133" s="66" t="s">
        <v>74</v>
      </c>
      <c r="B133" s="13" t="s">
        <v>22</v>
      </c>
      <c r="C133" s="67" t="s">
        <v>70</v>
      </c>
      <c r="D133" s="103">
        <v>1000</v>
      </c>
      <c r="E133" s="45">
        <v>0</v>
      </c>
    </row>
    <row r="134" spans="1:5" ht="27.75" customHeight="1">
      <c r="A134" s="66" t="s">
        <v>75</v>
      </c>
      <c r="B134" s="13" t="s">
        <v>77</v>
      </c>
      <c r="C134" s="67" t="s">
        <v>70</v>
      </c>
      <c r="D134" s="68">
        <v>1000</v>
      </c>
      <c r="E134" s="45">
        <v>0</v>
      </c>
    </row>
    <row r="135" spans="1:5" ht="76.5">
      <c r="A135" s="66" t="s">
        <v>76</v>
      </c>
      <c r="B135" s="13" t="s">
        <v>78</v>
      </c>
      <c r="C135" s="67" t="s">
        <v>70</v>
      </c>
      <c r="D135" s="103">
        <v>10000</v>
      </c>
      <c r="E135" s="45">
        <v>0</v>
      </c>
    </row>
    <row r="136" spans="1:5" ht="12.75" customHeight="1">
      <c r="A136" s="193" t="s">
        <v>23</v>
      </c>
      <c r="B136" s="194" t="s">
        <v>24</v>
      </c>
      <c r="C136" s="219" t="s">
        <v>9</v>
      </c>
      <c r="D136" s="217">
        <v>12011</v>
      </c>
      <c r="E136" s="161">
        <v>2308.8</v>
      </c>
    </row>
    <row r="137" spans="1:5" ht="12.75" customHeight="1">
      <c r="A137" s="193"/>
      <c r="B137" s="194"/>
      <c r="C137" s="219"/>
      <c r="D137" s="217"/>
      <c r="E137" s="161"/>
    </row>
    <row r="138" spans="1:5" ht="25.5">
      <c r="A138" s="193"/>
      <c r="B138" s="194"/>
      <c r="C138" s="105" t="s">
        <v>70</v>
      </c>
      <c r="D138" s="54">
        <v>12011</v>
      </c>
      <c r="E138" s="52">
        <v>2308.8</v>
      </c>
    </row>
    <row r="139" spans="1:5" ht="25.5">
      <c r="A139" s="66" t="s">
        <v>85</v>
      </c>
      <c r="B139" s="13" t="s">
        <v>79</v>
      </c>
      <c r="C139" s="105" t="s">
        <v>70</v>
      </c>
      <c r="D139" s="68">
        <v>9911</v>
      </c>
      <c r="E139" s="53">
        <v>2013.1</v>
      </c>
    </row>
    <row r="140" spans="1:5" ht="63.75">
      <c r="A140" s="66" t="s">
        <v>86</v>
      </c>
      <c r="B140" s="13" t="s">
        <v>80</v>
      </c>
      <c r="C140" s="105" t="s">
        <v>70</v>
      </c>
      <c r="D140" s="94">
        <v>700</v>
      </c>
      <c r="E140" s="54">
        <v>35</v>
      </c>
    </row>
    <row r="141" spans="1:5" ht="28.5" customHeight="1">
      <c r="A141" s="67" t="s">
        <v>87</v>
      </c>
      <c r="B141" s="13" t="s">
        <v>81</v>
      </c>
      <c r="C141" s="105" t="s">
        <v>70</v>
      </c>
      <c r="D141" s="94">
        <v>850</v>
      </c>
      <c r="E141" s="54">
        <v>246.3</v>
      </c>
    </row>
    <row r="142" spans="1:5" ht="51">
      <c r="A142" s="66" t="s">
        <v>88</v>
      </c>
      <c r="B142" s="13" t="s">
        <v>82</v>
      </c>
      <c r="C142" s="105" t="s">
        <v>70</v>
      </c>
      <c r="D142" s="94">
        <v>100</v>
      </c>
      <c r="E142" s="54">
        <v>0</v>
      </c>
    </row>
    <row r="143" spans="1:5" ht="53.25" customHeight="1">
      <c r="A143" s="66" t="s">
        <v>89</v>
      </c>
      <c r="B143" s="13" t="s">
        <v>83</v>
      </c>
      <c r="C143" s="105" t="s">
        <v>70</v>
      </c>
      <c r="D143" s="94">
        <v>350</v>
      </c>
      <c r="E143" s="54">
        <v>14.4</v>
      </c>
    </row>
    <row r="144" spans="1:5" ht="51">
      <c r="A144" s="66" t="s">
        <v>90</v>
      </c>
      <c r="B144" s="13" t="s">
        <v>84</v>
      </c>
      <c r="C144" s="105" t="s">
        <v>70</v>
      </c>
      <c r="D144" s="94">
        <v>100</v>
      </c>
      <c r="E144" s="54">
        <v>0</v>
      </c>
    </row>
    <row r="145" spans="1:5" ht="14.25">
      <c r="A145" s="193" t="s">
        <v>25</v>
      </c>
      <c r="B145" s="164" t="s">
        <v>95</v>
      </c>
      <c r="C145" s="106" t="s">
        <v>9</v>
      </c>
      <c r="D145" s="104">
        <v>7280</v>
      </c>
      <c r="E145" s="42">
        <f>E147+E148</f>
        <v>1472.1000000000001</v>
      </c>
    </row>
    <row r="146" spans="1:5" ht="127.5" customHeight="1">
      <c r="A146" s="193"/>
      <c r="B146" s="164"/>
      <c r="C146" s="107" t="s">
        <v>70</v>
      </c>
      <c r="D146" s="108">
        <v>7280</v>
      </c>
      <c r="E146" s="40">
        <f>E147+E148</f>
        <v>1472.1000000000001</v>
      </c>
    </row>
    <row r="147" spans="1:5" ht="77.25" customHeight="1">
      <c r="A147" s="109" t="s">
        <v>91</v>
      </c>
      <c r="B147" s="13" t="s">
        <v>92</v>
      </c>
      <c r="C147" s="13" t="s">
        <v>44</v>
      </c>
      <c r="D147" s="94">
        <v>984</v>
      </c>
      <c r="E147" s="40">
        <v>187.4</v>
      </c>
    </row>
    <row r="148" spans="1:5" ht="89.25">
      <c r="A148" s="109" t="s">
        <v>93</v>
      </c>
      <c r="B148" s="13" t="s">
        <v>94</v>
      </c>
      <c r="C148" s="13" t="s">
        <v>44</v>
      </c>
      <c r="D148" s="103">
        <v>6296</v>
      </c>
      <c r="E148" s="41">
        <v>1284.7</v>
      </c>
    </row>
    <row r="149" spans="1:5" ht="15.75">
      <c r="A149" s="166" t="s">
        <v>65</v>
      </c>
      <c r="B149" s="166"/>
      <c r="C149" s="166"/>
      <c r="D149" s="195"/>
      <c r="E149" s="63"/>
    </row>
    <row r="150" spans="1:5" ht="14.25">
      <c r="A150" s="173" t="s">
        <v>54</v>
      </c>
      <c r="B150" s="185"/>
      <c r="C150" s="11" t="s">
        <v>28</v>
      </c>
      <c r="D150" s="84">
        <f>SUM(D155,D170)</f>
        <v>224302.4</v>
      </c>
      <c r="E150" s="60">
        <f>SUM(E155,E170)</f>
        <v>54383.2</v>
      </c>
    </row>
    <row r="151" spans="1:5" ht="25.5">
      <c r="A151" s="185"/>
      <c r="B151" s="185"/>
      <c r="C151" s="12" t="s">
        <v>44</v>
      </c>
      <c r="D151" s="110">
        <f>SUM(D156,D171)</f>
        <v>164865</v>
      </c>
      <c r="E151" s="61">
        <f>SUM(E156,E171)</f>
        <v>40884.2</v>
      </c>
    </row>
    <row r="152" spans="1:5" ht="14.25">
      <c r="A152" s="185"/>
      <c r="B152" s="185"/>
      <c r="C152" s="5" t="s">
        <v>223</v>
      </c>
      <c r="D152" s="111">
        <f aca="true" t="shared" si="0" ref="D152:E154">SUM(D157)</f>
        <v>95.8</v>
      </c>
      <c r="E152" s="29">
        <f t="shared" si="0"/>
        <v>0</v>
      </c>
    </row>
    <row r="153" spans="1:5" ht="14.25">
      <c r="A153" s="185"/>
      <c r="B153" s="185"/>
      <c r="C153" s="6" t="s">
        <v>237</v>
      </c>
      <c r="D153" s="112">
        <f t="shared" si="0"/>
        <v>60</v>
      </c>
      <c r="E153" s="50">
        <f t="shared" si="0"/>
        <v>19.1</v>
      </c>
    </row>
    <row r="154" spans="1:5" ht="14.25">
      <c r="A154" s="185"/>
      <c r="B154" s="185"/>
      <c r="C154" s="7" t="s">
        <v>53</v>
      </c>
      <c r="D154" s="113">
        <f t="shared" si="0"/>
        <v>59281.6</v>
      </c>
      <c r="E154" s="62">
        <f t="shared" si="0"/>
        <v>13479.9</v>
      </c>
    </row>
    <row r="155" spans="1:5" ht="14.25">
      <c r="A155" s="169" t="s">
        <v>56</v>
      </c>
      <c r="B155" s="173" t="s">
        <v>51</v>
      </c>
      <c r="C155" s="33" t="s">
        <v>28</v>
      </c>
      <c r="D155" s="25">
        <v>218910.4</v>
      </c>
      <c r="E155" s="28">
        <v>53300.1</v>
      </c>
    </row>
    <row r="156" spans="1:5" ht="25.5">
      <c r="A156" s="169"/>
      <c r="B156" s="173"/>
      <c r="C156" s="13" t="s">
        <v>44</v>
      </c>
      <c r="D156" s="24">
        <v>159473</v>
      </c>
      <c r="E156" s="43">
        <v>39801.1</v>
      </c>
    </row>
    <row r="157" spans="1:5" ht="12.75">
      <c r="A157" s="169"/>
      <c r="B157" s="173"/>
      <c r="C157" s="13" t="s">
        <v>223</v>
      </c>
      <c r="D157" s="24">
        <v>95.8</v>
      </c>
      <c r="E157" s="43">
        <v>0</v>
      </c>
    </row>
    <row r="158" spans="1:5" ht="12.75">
      <c r="A158" s="169"/>
      <c r="B158" s="173"/>
      <c r="C158" s="13" t="s">
        <v>237</v>
      </c>
      <c r="D158" s="24">
        <v>60</v>
      </c>
      <c r="E158" s="43">
        <v>19.1</v>
      </c>
    </row>
    <row r="159" spans="1:5" ht="12.75">
      <c r="A159" s="169"/>
      <c r="B159" s="173"/>
      <c r="C159" s="13" t="s">
        <v>53</v>
      </c>
      <c r="D159" s="24">
        <v>59281.6</v>
      </c>
      <c r="E159" s="43">
        <v>13479.9</v>
      </c>
    </row>
    <row r="160" spans="1:5" ht="25.5">
      <c r="A160" s="37" t="s">
        <v>125</v>
      </c>
      <c r="B160" s="13" t="s">
        <v>162</v>
      </c>
      <c r="C160" s="13" t="s">
        <v>44</v>
      </c>
      <c r="D160" s="24">
        <v>4427</v>
      </c>
      <c r="E160" s="43">
        <v>1059.6</v>
      </c>
    </row>
    <row r="161" spans="1:5" ht="12.75">
      <c r="A161" s="179" t="s">
        <v>126</v>
      </c>
      <c r="B161" s="183" t="s">
        <v>163</v>
      </c>
      <c r="C161" s="13" t="s">
        <v>28</v>
      </c>
      <c r="D161" s="24">
        <v>21161.8</v>
      </c>
      <c r="E161" s="43">
        <v>5266.1</v>
      </c>
    </row>
    <row r="162" spans="1:5" ht="25.5">
      <c r="A162" s="218"/>
      <c r="B162" s="218"/>
      <c r="C162" s="13" t="s">
        <v>44</v>
      </c>
      <c r="D162" s="94">
        <v>21066</v>
      </c>
      <c r="E162" s="43">
        <v>5266.1</v>
      </c>
    </row>
    <row r="163" spans="1:5" ht="12.75">
      <c r="A163" s="218"/>
      <c r="B163" s="218"/>
      <c r="C163" s="13" t="s">
        <v>223</v>
      </c>
      <c r="D163" s="24">
        <v>95.8</v>
      </c>
      <c r="E163" s="43">
        <v>0</v>
      </c>
    </row>
    <row r="164" spans="1:5" ht="25.5">
      <c r="A164" s="37" t="s">
        <v>157</v>
      </c>
      <c r="B164" s="13" t="s">
        <v>164</v>
      </c>
      <c r="C164" s="13" t="s">
        <v>44</v>
      </c>
      <c r="D164" s="24">
        <v>54772</v>
      </c>
      <c r="E164" s="43">
        <v>13933.7</v>
      </c>
    </row>
    <row r="165" spans="1:5" ht="76.5">
      <c r="A165" s="37" t="s">
        <v>158</v>
      </c>
      <c r="B165" s="13" t="s">
        <v>165</v>
      </c>
      <c r="C165" s="13" t="s">
        <v>44</v>
      </c>
      <c r="D165" s="24">
        <v>2400</v>
      </c>
      <c r="E165" s="43">
        <v>1351.9</v>
      </c>
    </row>
    <row r="166" spans="1:5" ht="12.75">
      <c r="A166" s="179" t="s">
        <v>159</v>
      </c>
      <c r="B166" s="179" t="s">
        <v>166</v>
      </c>
      <c r="C166" s="183" t="s">
        <v>44</v>
      </c>
      <c r="D166" s="197">
        <v>67418</v>
      </c>
      <c r="E166" s="162">
        <v>17264.9</v>
      </c>
    </row>
    <row r="167" spans="1:5" ht="27.75" customHeight="1">
      <c r="A167" s="179"/>
      <c r="B167" s="179"/>
      <c r="C167" s="196"/>
      <c r="D167" s="197"/>
      <c r="E167" s="162"/>
    </row>
    <row r="168" spans="1:5" ht="38.25">
      <c r="A168" s="37" t="s">
        <v>160</v>
      </c>
      <c r="B168" s="13" t="s">
        <v>167</v>
      </c>
      <c r="C168" s="13" t="s">
        <v>44</v>
      </c>
      <c r="D168" s="94">
        <v>6000</v>
      </c>
      <c r="E168" s="43">
        <v>0</v>
      </c>
    </row>
    <row r="169" spans="1:5" ht="33" customHeight="1">
      <c r="A169" s="37" t="s">
        <v>161</v>
      </c>
      <c r="B169" s="13" t="s">
        <v>168</v>
      </c>
      <c r="C169" s="13" t="s">
        <v>44</v>
      </c>
      <c r="D169" s="94">
        <v>3450</v>
      </c>
      <c r="E169" s="43">
        <v>925</v>
      </c>
    </row>
    <row r="170" spans="1:5" ht="14.25">
      <c r="A170" s="164" t="s">
        <v>39</v>
      </c>
      <c r="B170" s="164" t="s">
        <v>52</v>
      </c>
      <c r="C170" s="33" t="s">
        <v>28</v>
      </c>
      <c r="D170" s="25">
        <v>5392</v>
      </c>
      <c r="E170" s="28">
        <v>1083.1</v>
      </c>
    </row>
    <row r="171" spans="1:5" ht="63.75" customHeight="1">
      <c r="A171" s="164"/>
      <c r="B171" s="164"/>
      <c r="C171" s="13" t="s">
        <v>44</v>
      </c>
      <c r="D171" s="94">
        <v>5392</v>
      </c>
      <c r="E171" s="43">
        <v>1083.1</v>
      </c>
    </row>
    <row r="172" spans="1:5" ht="15.75">
      <c r="A172" s="198" t="s">
        <v>254</v>
      </c>
      <c r="B172" s="198"/>
      <c r="C172" s="198"/>
      <c r="D172" s="198"/>
      <c r="E172" s="63"/>
    </row>
    <row r="173" spans="1:5" ht="14.25">
      <c r="A173" s="173" t="s">
        <v>255</v>
      </c>
      <c r="B173" s="170"/>
      <c r="C173" s="11" t="s">
        <v>28</v>
      </c>
      <c r="D173" s="114">
        <v>1450</v>
      </c>
      <c r="E173" s="31">
        <v>1450</v>
      </c>
    </row>
    <row r="174" spans="1:5" ht="30">
      <c r="A174" s="170"/>
      <c r="B174" s="170"/>
      <c r="C174" s="14" t="s">
        <v>44</v>
      </c>
      <c r="D174" s="115">
        <v>1450</v>
      </c>
      <c r="E174" s="30">
        <v>1450</v>
      </c>
    </row>
    <row r="175" spans="1:5" ht="15">
      <c r="A175" s="170"/>
      <c r="B175" s="170"/>
      <c r="C175" s="15" t="s">
        <v>42</v>
      </c>
      <c r="D175" s="116">
        <v>0</v>
      </c>
      <c r="E175" s="29">
        <v>0</v>
      </c>
    </row>
    <row r="176" spans="1:5" ht="15">
      <c r="A176" s="170"/>
      <c r="B176" s="170"/>
      <c r="C176" s="117" t="s">
        <v>61</v>
      </c>
      <c r="D176" s="118">
        <v>0</v>
      </c>
      <c r="E176" s="50">
        <v>0</v>
      </c>
    </row>
    <row r="177" spans="1:5" ht="15.75">
      <c r="A177" s="210" t="s">
        <v>67</v>
      </c>
      <c r="B177" s="210"/>
      <c r="C177" s="210"/>
      <c r="D177" s="210"/>
      <c r="E177" s="63"/>
    </row>
    <row r="178" spans="1:5" ht="14.25">
      <c r="A178" s="211" t="s">
        <v>12</v>
      </c>
      <c r="B178" s="211"/>
      <c r="C178" s="77" t="s">
        <v>9</v>
      </c>
      <c r="D178" s="119">
        <f>D179+D180+D181</f>
        <v>441981.8</v>
      </c>
      <c r="E178" s="120">
        <f>E179+E180+E181</f>
        <v>119078.01000000001</v>
      </c>
    </row>
    <row r="179" spans="1:5" ht="30">
      <c r="A179" s="211"/>
      <c r="B179" s="211"/>
      <c r="C179" s="16" t="s">
        <v>70</v>
      </c>
      <c r="D179" s="121">
        <f>D183+D199+D204+D215+D220+D229+D234+D238</f>
        <v>391981.8</v>
      </c>
      <c r="E179" s="69">
        <f>E183+E204+E215+E220+E229+E234+E238+E199</f>
        <v>92977.21</v>
      </c>
    </row>
    <row r="180" spans="1:6" ht="15">
      <c r="A180" s="211"/>
      <c r="B180" s="211"/>
      <c r="C180" s="17" t="s">
        <v>61</v>
      </c>
      <c r="D180" s="122">
        <f>D184</f>
        <v>50000</v>
      </c>
      <c r="E180" s="70">
        <f>E184</f>
        <v>26100.8</v>
      </c>
      <c r="F180" s="148"/>
    </row>
    <row r="181" spans="1:5" ht="15">
      <c r="A181" s="211"/>
      <c r="B181" s="211"/>
      <c r="C181" s="18" t="s">
        <v>53</v>
      </c>
      <c r="D181" s="123">
        <v>0</v>
      </c>
      <c r="E181" s="71">
        <v>0</v>
      </c>
    </row>
    <row r="182" spans="1:5" ht="14.25">
      <c r="A182" s="191" t="s">
        <v>13</v>
      </c>
      <c r="B182" s="213" t="s">
        <v>2</v>
      </c>
      <c r="C182" s="124" t="s">
        <v>9</v>
      </c>
      <c r="D182" s="125">
        <f>D183+D184+D185</f>
        <v>137080.8</v>
      </c>
      <c r="E182" s="72">
        <f>E183+E184+E185</f>
        <v>56083.149999999994</v>
      </c>
    </row>
    <row r="183" spans="1:6" ht="25.5">
      <c r="A183" s="191"/>
      <c r="B183" s="214"/>
      <c r="C183" s="107" t="s">
        <v>70</v>
      </c>
      <c r="D183" s="68">
        <f>D187+D190+D192+D193+D194+D195+D196+D197</f>
        <v>87080.8</v>
      </c>
      <c r="E183" s="75">
        <f>E187+E190+E192+E193+E194+E195+E196+E197</f>
        <v>29982.35</v>
      </c>
      <c r="F183" s="148"/>
    </row>
    <row r="184" spans="1:7" ht="12.75">
      <c r="A184" s="212"/>
      <c r="B184" s="214"/>
      <c r="C184" s="107" t="s">
        <v>61</v>
      </c>
      <c r="D184" s="68">
        <f>D188</f>
        <v>50000</v>
      </c>
      <c r="E184" s="75">
        <f>E188</f>
        <v>26100.8</v>
      </c>
      <c r="G184" s="76"/>
    </row>
    <row r="185" spans="1:5" ht="54" customHeight="1">
      <c r="A185" s="212"/>
      <c r="B185" s="214"/>
      <c r="C185" s="107" t="s">
        <v>53</v>
      </c>
      <c r="D185" s="68">
        <v>0</v>
      </c>
      <c r="E185" s="75">
        <v>0</v>
      </c>
    </row>
    <row r="186" spans="1:5" ht="12.75">
      <c r="A186" s="154" t="s">
        <v>74</v>
      </c>
      <c r="B186" s="183" t="s">
        <v>141</v>
      </c>
      <c r="C186" s="67" t="s">
        <v>9</v>
      </c>
      <c r="D186" s="68">
        <f>D187+D188</f>
        <v>54000</v>
      </c>
      <c r="E186" s="75">
        <v>30312.35</v>
      </c>
    </row>
    <row r="187" spans="1:5" ht="25.5">
      <c r="A187" s="154"/>
      <c r="B187" s="183"/>
      <c r="C187" s="67" t="s">
        <v>70</v>
      </c>
      <c r="D187" s="68">
        <v>4000</v>
      </c>
      <c r="E187" s="75">
        <v>4211.55</v>
      </c>
    </row>
    <row r="188" spans="1:5" ht="12.75">
      <c r="A188" s="154"/>
      <c r="B188" s="183"/>
      <c r="C188" s="67" t="s">
        <v>61</v>
      </c>
      <c r="D188" s="68">
        <v>50000</v>
      </c>
      <c r="E188" s="75">
        <v>26100.8</v>
      </c>
    </row>
    <row r="189" spans="1:5" ht="12.75">
      <c r="A189" s="154" t="s">
        <v>75</v>
      </c>
      <c r="B189" s="183" t="s">
        <v>142</v>
      </c>
      <c r="C189" s="67" t="s">
        <v>9</v>
      </c>
      <c r="D189" s="68">
        <f>D190+D191</f>
        <v>50592</v>
      </c>
      <c r="E189" s="75">
        <v>15770.8</v>
      </c>
    </row>
    <row r="190" spans="1:5" ht="25.5">
      <c r="A190" s="154"/>
      <c r="B190" s="183"/>
      <c r="C190" s="67" t="s">
        <v>70</v>
      </c>
      <c r="D190" s="68">
        <v>50592</v>
      </c>
      <c r="E190" s="75">
        <v>15770.8</v>
      </c>
    </row>
    <row r="191" spans="1:5" ht="12.75">
      <c r="A191" s="154"/>
      <c r="B191" s="183"/>
      <c r="C191" s="67" t="s">
        <v>61</v>
      </c>
      <c r="D191" s="68">
        <v>0</v>
      </c>
      <c r="E191" s="75">
        <v>0</v>
      </c>
    </row>
    <row r="192" spans="1:5" ht="38.25">
      <c r="A192" s="66" t="s">
        <v>76</v>
      </c>
      <c r="B192" s="13" t="s">
        <v>143</v>
      </c>
      <c r="C192" s="67" t="s">
        <v>70</v>
      </c>
      <c r="D192" s="68">
        <v>6000</v>
      </c>
      <c r="E192" s="75">
        <v>0</v>
      </c>
    </row>
    <row r="193" spans="1:5" ht="38.25">
      <c r="A193" s="66" t="s">
        <v>144</v>
      </c>
      <c r="B193" s="13" t="s">
        <v>148</v>
      </c>
      <c r="C193" s="67" t="s">
        <v>70</v>
      </c>
      <c r="D193" s="68">
        <v>0</v>
      </c>
      <c r="E193" s="75">
        <v>10000</v>
      </c>
    </row>
    <row r="194" spans="1:5" ht="51">
      <c r="A194" s="66" t="s">
        <v>145</v>
      </c>
      <c r="B194" s="13" t="s">
        <v>199</v>
      </c>
      <c r="C194" s="67" t="s">
        <v>70</v>
      </c>
      <c r="D194" s="68">
        <v>0</v>
      </c>
      <c r="E194" s="75">
        <v>0</v>
      </c>
    </row>
    <row r="195" spans="1:5" ht="25.5">
      <c r="A195" s="66" t="s">
        <v>146</v>
      </c>
      <c r="B195" s="13" t="s">
        <v>149</v>
      </c>
      <c r="C195" s="67" t="s">
        <v>70</v>
      </c>
      <c r="D195" s="68">
        <v>26488.8</v>
      </c>
      <c r="E195" s="75">
        <v>0</v>
      </c>
    </row>
    <row r="196" spans="1:5" ht="31.5" customHeight="1">
      <c r="A196" s="66" t="s">
        <v>147</v>
      </c>
      <c r="B196" s="13" t="s">
        <v>258</v>
      </c>
      <c r="C196" s="67" t="s">
        <v>70</v>
      </c>
      <c r="D196" s="68">
        <v>0</v>
      </c>
      <c r="E196" s="75">
        <v>0</v>
      </c>
    </row>
    <row r="197" spans="1:5" ht="31.5" customHeight="1">
      <c r="A197" s="66" t="s">
        <v>256</v>
      </c>
      <c r="B197" s="13" t="s">
        <v>257</v>
      </c>
      <c r="C197" s="67" t="s">
        <v>70</v>
      </c>
      <c r="D197" s="68">
        <v>0</v>
      </c>
      <c r="E197" s="75">
        <v>0</v>
      </c>
    </row>
    <row r="198" spans="1:5" ht="14.25">
      <c r="A198" s="191" t="s">
        <v>14</v>
      </c>
      <c r="B198" s="191" t="s">
        <v>6</v>
      </c>
      <c r="C198" s="106" t="s">
        <v>9</v>
      </c>
      <c r="D198" s="125">
        <f>D199</f>
        <v>3500</v>
      </c>
      <c r="E198" s="72">
        <f>E199</f>
        <v>0</v>
      </c>
    </row>
    <row r="199" spans="1:5" ht="25.5">
      <c r="A199" s="191"/>
      <c r="B199" s="191"/>
      <c r="C199" s="107" t="s">
        <v>70</v>
      </c>
      <c r="D199" s="68">
        <f>D202</f>
        <v>3500</v>
      </c>
      <c r="E199" s="73">
        <f>E202</f>
        <v>0</v>
      </c>
    </row>
    <row r="200" spans="1:5" ht="12.75">
      <c r="A200" s="191"/>
      <c r="B200" s="191"/>
      <c r="C200" s="107" t="s">
        <v>61</v>
      </c>
      <c r="D200" s="68">
        <v>0</v>
      </c>
      <c r="E200" s="73">
        <v>0</v>
      </c>
    </row>
    <row r="201" spans="1:5" ht="12.75">
      <c r="A201" s="191"/>
      <c r="B201" s="191"/>
      <c r="C201" s="107" t="s">
        <v>53</v>
      </c>
      <c r="D201" s="68">
        <v>0</v>
      </c>
      <c r="E201" s="73">
        <v>0</v>
      </c>
    </row>
    <row r="202" spans="1:5" ht="38.25">
      <c r="A202" s="66" t="s">
        <v>85</v>
      </c>
      <c r="B202" s="105" t="s">
        <v>190</v>
      </c>
      <c r="C202" s="67" t="s">
        <v>70</v>
      </c>
      <c r="D202" s="68">
        <v>3500</v>
      </c>
      <c r="E202" s="75">
        <v>0</v>
      </c>
    </row>
    <row r="203" spans="1:5" ht="14.25">
      <c r="A203" s="191" t="s">
        <v>15</v>
      </c>
      <c r="B203" s="191" t="s">
        <v>3</v>
      </c>
      <c r="C203" s="106" t="s">
        <v>9</v>
      </c>
      <c r="D203" s="125">
        <f>D204</f>
        <v>262795</v>
      </c>
      <c r="E203" s="74">
        <f>E204</f>
        <v>55592.19</v>
      </c>
    </row>
    <row r="204" spans="1:5" ht="25.5">
      <c r="A204" s="191"/>
      <c r="B204" s="191"/>
      <c r="C204" s="107" t="s">
        <v>70</v>
      </c>
      <c r="D204" s="68">
        <f>D207+D208+D209+D210+D211+D212+D213</f>
        <v>262795</v>
      </c>
      <c r="E204" s="75">
        <f>SUM(E207:E213)</f>
        <v>55592.19</v>
      </c>
    </row>
    <row r="205" spans="1:5" ht="12.75">
      <c r="A205" s="191"/>
      <c r="B205" s="191"/>
      <c r="C205" s="107" t="s">
        <v>61</v>
      </c>
      <c r="D205" s="68">
        <v>0</v>
      </c>
      <c r="E205" s="75">
        <v>0</v>
      </c>
    </row>
    <row r="206" spans="1:5" ht="46.5" customHeight="1">
      <c r="A206" s="191"/>
      <c r="B206" s="191"/>
      <c r="C206" s="107" t="s">
        <v>53</v>
      </c>
      <c r="D206" s="68">
        <v>0</v>
      </c>
      <c r="E206" s="75">
        <v>0</v>
      </c>
    </row>
    <row r="207" spans="1:5" ht="51">
      <c r="A207" s="66" t="s">
        <v>91</v>
      </c>
      <c r="B207" s="105" t="s">
        <v>150</v>
      </c>
      <c r="C207" s="107" t="s">
        <v>70</v>
      </c>
      <c r="D207" s="68">
        <v>160295</v>
      </c>
      <c r="E207" s="75">
        <v>42552.68</v>
      </c>
    </row>
    <row r="208" spans="1:5" ht="38.25">
      <c r="A208" s="66" t="s">
        <v>93</v>
      </c>
      <c r="B208" s="105" t="s">
        <v>151</v>
      </c>
      <c r="C208" s="107" t="s">
        <v>70</v>
      </c>
      <c r="D208" s="68">
        <v>65000</v>
      </c>
      <c r="E208" s="75">
        <v>9653.98</v>
      </c>
    </row>
    <row r="209" spans="1:5" ht="38.25">
      <c r="A209" s="66" t="s">
        <v>224</v>
      </c>
      <c r="B209" s="105" t="s">
        <v>191</v>
      </c>
      <c r="C209" s="107" t="s">
        <v>70</v>
      </c>
      <c r="D209" s="68">
        <v>8000</v>
      </c>
      <c r="E209" s="75">
        <v>1457.35</v>
      </c>
    </row>
    <row r="210" spans="1:5" ht="38.25">
      <c r="A210" s="66" t="s">
        <v>225</v>
      </c>
      <c r="B210" s="105" t="s">
        <v>192</v>
      </c>
      <c r="C210" s="107" t="s">
        <v>70</v>
      </c>
      <c r="D210" s="68">
        <v>500</v>
      </c>
      <c r="E210" s="75">
        <v>5</v>
      </c>
    </row>
    <row r="211" spans="1:5" ht="38.25">
      <c r="A211" s="66" t="s">
        <v>226</v>
      </c>
      <c r="B211" s="105" t="s">
        <v>152</v>
      </c>
      <c r="C211" s="107" t="s">
        <v>70</v>
      </c>
      <c r="D211" s="68">
        <v>20000</v>
      </c>
      <c r="E211" s="75">
        <v>1557.83</v>
      </c>
    </row>
    <row r="212" spans="1:5" ht="38.25">
      <c r="A212" s="66" t="s">
        <v>227</v>
      </c>
      <c r="B212" s="105" t="s">
        <v>193</v>
      </c>
      <c r="C212" s="107" t="s">
        <v>70</v>
      </c>
      <c r="D212" s="68">
        <v>3000</v>
      </c>
      <c r="E212" s="75">
        <v>317.84</v>
      </c>
    </row>
    <row r="213" spans="1:5" ht="51">
      <c r="A213" s="66" t="s">
        <v>228</v>
      </c>
      <c r="B213" s="105" t="s">
        <v>198</v>
      </c>
      <c r="C213" s="107" t="s">
        <v>70</v>
      </c>
      <c r="D213" s="68">
        <v>6000</v>
      </c>
      <c r="E213" s="75">
        <v>47.51</v>
      </c>
    </row>
    <row r="214" spans="1:5" ht="14.25">
      <c r="A214" s="191" t="s">
        <v>16</v>
      </c>
      <c r="B214" s="191" t="s">
        <v>10</v>
      </c>
      <c r="C214" s="106" t="s">
        <v>9</v>
      </c>
      <c r="D214" s="125">
        <f>D215</f>
        <v>1000</v>
      </c>
      <c r="E214" s="72">
        <f>E215</f>
        <v>0</v>
      </c>
    </row>
    <row r="215" spans="1:5" ht="25.5">
      <c r="A215" s="191"/>
      <c r="B215" s="191"/>
      <c r="C215" s="107" t="s">
        <v>70</v>
      </c>
      <c r="D215" s="68">
        <f>D218</f>
        <v>1000</v>
      </c>
      <c r="E215" s="73">
        <f>E218</f>
        <v>0</v>
      </c>
    </row>
    <row r="216" spans="1:5" ht="12.75">
      <c r="A216" s="191"/>
      <c r="B216" s="191"/>
      <c r="C216" s="107" t="s">
        <v>61</v>
      </c>
      <c r="D216" s="68">
        <v>0</v>
      </c>
      <c r="E216" s="73">
        <v>0</v>
      </c>
    </row>
    <row r="217" spans="1:5" ht="12.75">
      <c r="A217" s="191"/>
      <c r="B217" s="191"/>
      <c r="C217" s="107" t="s">
        <v>53</v>
      </c>
      <c r="D217" s="68">
        <v>0</v>
      </c>
      <c r="E217" s="73">
        <v>0</v>
      </c>
    </row>
    <row r="218" spans="1:5" ht="51">
      <c r="A218" s="66" t="s">
        <v>229</v>
      </c>
      <c r="B218" s="105" t="s">
        <v>153</v>
      </c>
      <c r="C218" s="107" t="s">
        <v>70</v>
      </c>
      <c r="D218" s="68">
        <v>1000</v>
      </c>
      <c r="E218" s="75">
        <v>0</v>
      </c>
    </row>
    <row r="219" spans="1:5" ht="14.25">
      <c r="A219" s="204" t="s">
        <v>17</v>
      </c>
      <c r="B219" s="207" t="s">
        <v>5</v>
      </c>
      <c r="C219" s="106" t="s">
        <v>9</v>
      </c>
      <c r="D219" s="125">
        <f>D220</f>
        <v>2395</v>
      </c>
      <c r="E219" s="72">
        <f>SUM(E220:E222)</f>
        <v>0</v>
      </c>
    </row>
    <row r="220" spans="1:5" ht="25.5">
      <c r="A220" s="204"/>
      <c r="B220" s="207"/>
      <c r="C220" s="107" t="s">
        <v>70</v>
      </c>
      <c r="D220" s="68">
        <f>D223+D224+D225+D226+D227</f>
        <v>2395</v>
      </c>
      <c r="E220" s="75">
        <f>SUM(E223:E227)</f>
        <v>0</v>
      </c>
    </row>
    <row r="221" spans="1:5" ht="12.75">
      <c r="A221" s="204"/>
      <c r="B221" s="207"/>
      <c r="C221" s="107" t="s">
        <v>61</v>
      </c>
      <c r="D221" s="68">
        <v>0</v>
      </c>
      <c r="E221" s="75">
        <v>0</v>
      </c>
    </row>
    <row r="222" spans="1:5" ht="27" customHeight="1">
      <c r="A222" s="204"/>
      <c r="B222" s="207"/>
      <c r="C222" s="107" t="s">
        <v>53</v>
      </c>
      <c r="D222" s="68">
        <v>0</v>
      </c>
      <c r="E222" s="75"/>
    </row>
    <row r="223" spans="1:5" ht="25.5">
      <c r="A223" s="66" t="s">
        <v>230</v>
      </c>
      <c r="B223" s="126" t="s">
        <v>154</v>
      </c>
      <c r="C223" s="107" t="s">
        <v>70</v>
      </c>
      <c r="D223" s="68">
        <v>1440</v>
      </c>
      <c r="E223" s="75">
        <v>0</v>
      </c>
    </row>
    <row r="224" spans="1:5" ht="51">
      <c r="A224" s="66" t="s">
        <v>231</v>
      </c>
      <c r="B224" s="126" t="s">
        <v>194</v>
      </c>
      <c r="C224" s="107" t="s">
        <v>70</v>
      </c>
      <c r="D224" s="68">
        <v>300</v>
      </c>
      <c r="E224" s="75">
        <v>0</v>
      </c>
    </row>
    <row r="225" spans="1:5" ht="25.5">
      <c r="A225" s="66" t="s">
        <v>232</v>
      </c>
      <c r="B225" s="126" t="s">
        <v>195</v>
      </c>
      <c r="C225" s="107" t="s">
        <v>70</v>
      </c>
      <c r="D225" s="68">
        <v>15</v>
      </c>
      <c r="E225" s="75">
        <v>0</v>
      </c>
    </row>
    <row r="226" spans="1:5" ht="38.25">
      <c r="A226" s="66" t="s">
        <v>233</v>
      </c>
      <c r="B226" s="126" t="s">
        <v>155</v>
      </c>
      <c r="C226" s="107" t="s">
        <v>70</v>
      </c>
      <c r="D226" s="68">
        <v>400</v>
      </c>
      <c r="E226" s="75">
        <v>0</v>
      </c>
    </row>
    <row r="227" spans="1:5" ht="48" customHeight="1">
      <c r="A227" s="66" t="s">
        <v>234</v>
      </c>
      <c r="B227" s="126" t="s">
        <v>196</v>
      </c>
      <c r="C227" s="107" t="s">
        <v>70</v>
      </c>
      <c r="D227" s="68">
        <v>240</v>
      </c>
      <c r="E227" s="75">
        <v>0</v>
      </c>
    </row>
    <row r="228" spans="1:5" ht="14.25">
      <c r="A228" s="191" t="s">
        <v>18</v>
      </c>
      <c r="B228" s="191" t="s">
        <v>4</v>
      </c>
      <c r="C228" s="106" t="s">
        <v>9</v>
      </c>
      <c r="D228" s="125">
        <f>D232</f>
        <v>1000</v>
      </c>
      <c r="E228" s="72">
        <f>E229</f>
        <v>26</v>
      </c>
    </row>
    <row r="229" spans="1:5" ht="25.5">
      <c r="A229" s="191"/>
      <c r="B229" s="191"/>
      <c r="C229" s="107" t="s">
        <v>70</v>
      </c>
      <c r="D229" s="68">
        <f>D232</f>
        <v>1000</v>
      </c>
      <c r="E229" s="75">
        <v>26</v>
      </c>
    </row>
    <row r="230" spans="1:5" ht="12.75">
      <c r="A230" s="191"/>
      <c r="B230" s="191"/>
      <c r="C230" s="107" t="s">
        <v>61</v>
      </c>
      <c r="D230" s="68">
        <v>0</v>
      </c>
      <c r="E230" s="75">
        <v>0</v>
      </c>
    </row>
    <row r="231" spans="1:5" ht="48.75" customHeight="1">
      <c r="A231" s="191"/>
      <c r="B231" s="191"/>
      <c r="C231" s="107" t="s">
        <v>53</v>
      </c>
      <c r="D231" s="68">
        <v>0</v>
      </c>
      <c r="E231" s="75">
        <v>0</v>
      </c>
    </row>
    <row r="232" spans="1:5" ht="25.5">
      <c r="A232" s="66" t="s">
        <v>235</v>
      </c>
      <c r="B232" s="126" t="s">
        <v>156</v>
      </c>
      <c r="C232" s="107" t="s">
        <v>70</v>
      </c>
      <c r="D232" s="68">
        <v>1000</v>
      </c>
      <c r="E232" s="75">
        <v>26.6</v>
      </c>
    </row>
    <row r="233" spans="1:5" ht="14.25">
      <c r="A233" s="204" t="s">
        <v>19</v>
      </c>
      <c r="B233" s="205" t="s">
        <v>7</v>
      </c>
      <c r="C233" s="106" t="s">
        <v>9</v>
      </c>
      <c r="D233" s="125">
        <f>D234</f>
        <v>23228</v>
      </c>
      <c r="E233" s="72">
        <f>E234</f>
        <v>5136.28</v>
      </c>
    </row>
    <row r="234" spans="1:5" ht="25.5">
      <c r="A234" s="181"/>
      <c r="B234" s="205"/>
      <c r="C234" s="107" t="s">
        <v>70</v>
      </c>
      <c r="D234" s="68">
        <v>23228</v>
      </c>
      <c r="E234" s="75">
        <v>5136.28</v>
      </c>
    </row>
    <row r="235" spans="1:5" ht="12.75">
      <c r="A235" s="181"/>
      <c r="B235" s="205"/>
      <c r="C235" s="107" t="s">
        <v>61</v>
      </c>
      <c r="D235" s="68">
        <v>0</v>
      </c>
      <c r="E235" s="75">
        <v>0</v>
      </c>
    </row>
    <row r="236" spans="1:5" ht="12.75">
      <c r="A236" s="181"/>
      <c r="B236" s="205"/>
      <c r="C236" s="107" t="s">
        <v>53</v>
      </c>
      <c r="D236" s="68">
        <v>0</v>
      </c>
      <c r="E236" s="75">
        <v>0</v>
      </c>
    </row>
    <row r="237" spans="1:5" ht="14.25">
      <c r="A237" s="191" t="s">
        <v>20</v>
      </c>
      <c r="B237" s="208" t="s">
        <v>8</v>
      </c>
      <c r="C237" s="106" t="s">
        <v>9</v>
      </c>
      <c r="D237" s="125">
        <f>D238</f>
        <v>10983</v>
      </c>
      <c r="E237" s="74">
        <f>E238</f>
        <v>2240.39</v>
      </c>
    </row>
    <row r="238" spans="1:5" ht="25.5">
      <c r="A238" s="191"/>
      <c r="B238" s="208"/>
      <c r="C238" s="107" t="s">
        <v>70</v>
      </c>
      <c r="D238" s="68">
        <v>10983</v>
      </c>
      <c r="E238" s="75">
        <v>2240.39</v>
      </c>
    </row>
    <row r="239" spans="1:5" ht="12.75">
      <c r="A239" s="191"/>
      <c r="B239" s="208"/>
      <c r="C239" s="107" t="s">
        <v>61</v>
      </c>
      <c r="D239" s="68">
        <v>0</v>
      </c>
      <c r="E239" s="75">
        <v>0</v>
      </c>
    </row>
    <row r="240" spans="1:5" ht="12.75">
      <c r="A240" s="191"/>
      <c r="B240" s="208"/>
      <c r="C240" s="107" t="s">
        <v>53</v>
      </c>
      <c r="D240" s="68">
        <v>0</v>
      </c>
      <c r="E240" s="75">
        <v>0</v>
      </c>
    </row>
    <row r="241" spans="1:5" ht="15.75">
      <c r="A241" s="174" t="s">
        <v>64</v>
      </c>
      <c r="B241" s="174"/>
      <c r="C241" s="174"/>
      <c r="D241" s="174"/>
      <c r="E241" s="64"/>
    </row>
    <row r="242" spans="1:5" ht="14.25">
      <c r="A242" s="173" t="s">
        <v>216</v>
      </c>
      <c r="B242" s="203"/>
      <c r="C242" s="11" t="s">
        <v>28</v>
      </c>
      <c r="D242" s="127"/>
      <c r="E242" s="60"/>
    </row>
    <row r="243" spans="1:5" ht="28.5">
      <c r="A243" s="203"/>
      <c r="B243" s="203"/>
      <c r="C243" s="4" t="s">
        <v>70</v>
      </c>
      <c r="D243" s="128">
        <v>63569.3</v>
      </c>
      <c r="E243" s="46">
        <v>11204.4</v>
      </c>
    </row>
    <row r="244" spans="1:5" ht="14.25">
      <c r="A244" s="169" t="s">
        <v>21</v>
      </c>
      <c r="B244" s="173" t="s">
        <v>48</v>
      </c>
      <c r="C244" s="33" t="s">
        <v>9</v>
      </c>
      <c r="D244" s="34">
        <v>420</v>
      </c>
      <c r="E244" s="28">
        <v>0</v>
      </c>
    </row>
    <row r="245" spans="1:5" ht="51.75" customHeight="1">
      <c r="A245" s="170"/>
      <c r="B245" s="206"/>
      <c r="C245" s="32" t="s">
        <v>128</v>
      </c>
      <c r="D245" s="129">
        <v>420</v>
      </c>
      <c r="E245" s="45">
        <v>0</v>
      </c>
    </row>
    <row r="246" spans="1:5" ht="42" customHeight="1">
      <c r="A246" s="37" t="s">
        <v>125</v>
      </c>
      <c r="B246" s="37" t="s">
        <v>96</v>
      </c>
      <c r="C246" s="32" t="s">
        <v>128</v>
      </c>
      <c r="D246" s="129">
        <v>360</v>
      </c>
      <c r="E246" s="45">
        <v>0</v>
      </c>
    </row>
    <row r="247" spans="1:5" ht="127.5">
      <c r="A247" s="37" t="s">
        <v>75</v>
      </c>
      <c r="B247" s="37" t="s">
        <v>210</v>
      </c>
      <c r="C247" s="32" t="s">
        <v>128</v>
      </c>
      <c r="D247" s="129">
        <v>60</v>
      </c>
      <c r="E247" s="45">
        <v>0</v>
      </c>
    </row>
    <row r="248" spans="1:5" ht="14.25">
      <c r="A248" s="169" t="s">
        <v>39</v>
      </c>
      <c r="B248" s="173" t="s">
        <v>47</v>
      </c>
      <c r="C248" s="33" t="s">
        <v>28</v>
      </c>
      <c r="D248" s="34">
        <v>100</v>
      </c>
      <c r="E248" s="44">
        <v>0</v>
      </c>
    </row>
    <row r="249" spans="1:5" ht="38.25">
      <c r="A249" s="169"/>
      <c r="B249" s="173"/>
      <c r="C249" s="32" t="s">
        <v>128</v>
      </c>
      <c r="D249" s="129">
        <v>100</v>
      </c>
      <c r="E249" s="43">
        <v>0</v>
      </c>
    </row>
    <row r="250" spans="1:5" ht="89.25">
      <c r="A250" s="37" t="s">
        <v>101</v>
      </c>
      <c r="B250" s="37" t="s">
        <v>97</v>
      </c>
      <c r="C250" s="32" t="s">
        <v>128</v>
      </c>
      <c r="D250" s="129">
        <v>20</v>
      </c>
      <c r="E250" s="43">
        <v>0</v>
      </c>
    </row>
    <row r="251" spans="1:5" ht="76.5">
      <c r="A251" s="37" t="s">
        <v>86</v>
      </c>
      <c r="B251" s="37" t="s">
        <v>98</v>
      </c>
      <c r="C251" s="32" t="s">
        <v>128</v>
      </c>
      <c r="D251" s="129">
        <v>80</v>
      </c>
      <c r="E251" s="43">
        <v>0</v>
      </c>
    </row>
    <row r="252" spans="1:5" ht="14.25">
      <c r="A252" s="202" t="s">
        <v>246</v>
      </c>
      <c r="B252" s="173" t="s">
        <v>49</v>
      </c>
      <c r="C252" s="33" t="s">
        <v>28</v>
      </c>
      <c r="D252" s="34">
        <v>400</v>
      </c>
      <c r="E252" s="51">
        <v>0</v>
      </c>
    </row>
    <row r="253" spans="1:5" ht="47.25" customHeight="1">
      <c r="A253" s="202"/>
      <c r="B253" s="173"/>
      <c r="C253" s="32" t="s">
        <v>128</v>
      </c>
      <c r="D253" s="36">
        <v>400</v>
      </c>
      <c r="E253" s="35">
        <v>0</v>
      </c>
    </row>
    <row r="254" spans="1:5" ht="69.75" customHeight="1">
      <c r="A254" s="37" t="s">
        <v>120</v>
      </c>
      <c r="B254" s="67" t="s">
        <v>247</v>
      </c>
      <c r="C254" s="130" t="s">
        <v>128</v>
      </c>
      <c r="D254" s="36">
        <v>10</v>
      </c>
      <c r="E254" s="35">
        <v>0</v>
      </c>
    </row>
    <row r="255" spans="1:5" ht="38.25">
      <c r="A255" s="37" t="s">
        <v>121</v>
      </c>
      <c r="B255" s="27" t="s">
        <v>251</v>
      </c>
      <c r="C255" s="32" t="s">
        <v>128</v>
      </c>
      <c r="D255" s="36">
        <v>25</v>
      </c>
      <c r="E255" s="35">
        <v>0</v>
      </c>
    </row>
    <row r="256" spans="1:5" ht="40.5" customHeight="1">
      <c r="A256" s="37" t="s">
        <v>122</v>
      </c>
      <c r="B256" s="27" t="s">
        <v>248</v>
      </c>
      <c r="C256" s="32" t="s">
        <v>128</v>
      </c>
      <c r="D256" s="52">
        <v>10</v>
      </c>
      <c r="E256" s="35">
        <v>0</v>
      </c>
    </row>
    <row r="257" spans="1:5" ht="44.25" customHeight="1">
      <c r="A257" s="37" t="s">
        <v>119</v>
      </c>
      <c r="B257" s="27" t="s">
        <v>250</v>
      </c>
      <c r="C257" s="32" t="s">
        <v>128</v>
      </c>
      <c r="D257" s="52">
        <v>130</v>
      </c>
      <c r="E257" s="35">
        <v>0</v>
      </c>
    </row>
    <row r="258" spans="1:5" ht="39.75" customHeight="1">
      <c r="A258" s="37" t="s">
        <v>226</v>
      </c>
      <c r="B258" s="66" t="s">
        <v>249</v>
      </c>
      <c r="C258" s="32" t="s">
        <v>128</v>
      </c>
      <c r="D258" s="36">
        <v>150</v>
      </c>
      <c r="E258" s="35">
        <v>0</v>
      </c>
    </row>
    <row r="259" spans="1:5" ht="39" customHeight="1">
      <c r="A259" s="37" t="s">
        <v>227</v>
      </c>
      <c r="B259" s="27" t="s">
        <v>100</v>
      </c>
      <c r="C259" s="32" t="s">
        <v>128</v>
      </c>
      <c r="D259" s="36">
        <v>60</v>
      </c>
      <c r="E259" s="35">
        <v>0</v>
      </c>
    </row>
    <row r="260" spans="1:5" ht="38.25">
      <c r="A260" s="37" t="s">
        <v>228</v>
      </c>
      <c r="B260" s="27" t="s">
        <v>252</v>
      </c>
      <c r="C260" s="32" t="s">
        <v>128</v>
      </c>
      <c r="D260" s="36">
        <v>15</v>
      </c>
      <c r="E260" s="35">
        <v>0</v>
      </c>
    </row>
    <row r="261" spans="1:5" ht="14.25">
      <c r="A261" s="173" t="s">
        <v>55</v>
      </c>
      <c r="B261" s="169" t="s">
        <v>50</v>
      </c>
      <c r="C261" s="33" t="s">
        <v>28</v>
      </c>
      <c r="D261" s="42">
        <f>D262</f>
        <v>62649.3</v>
      </c>
      <c r="E261" s="42">
        <v>11204.4</v>
      </c>
    </row>
    <row r="262" spans="1:7" ht="72" customHeight="1">
      <c r="A262" s="173"/>
      <c r="B262" s="169"/>
      <c r="C262" s="32" t="s">
        <v>128</v>
      </c>
      <c r="D262" s="39">
        <f>D263</f>
        <v>62649.3</v>
      </c>
      <c r="E262" s="39">
        <v>11204.4</v>
      </c>
      <c r="G262" t="s">
        <v>253</v>
      </c>
    </row>
    <row r="263" spans="1:5" ht="63.75">
      <c r="A263" s="37" t="s">
        <v>102</v>
      </c>
      <c r="B263" s="13" t="s">
        <v>99</v>
      </c>
      <c r="C263" s="32" t="s">
        <v>128</v>
      </c>
      <c r="D263" s="38">
        <v>62649.3</v>
      </c>
      <c r="E263" s="39">
        <v>11204.4</v>
      </c>
    </row>
    <row r="264" spans="1:5" ht="14.25">
      <c r="A264" s="176" t="s">
        <v>69</v>
      </c>
      <c r="B264" s="176"/>
      <c r="C264" s="176"/>
      <c r="D264" s="176"/>
      <c r="E264" s="64"/>
    </row>
    <row r="265" spans="1:5" ht="14.25">
      <c r="A265" s="173" t="s">
        <v>43</v>
      </c>
      <c r="B265" s="173"/>
      <c r="C265" s="131" t="s">
        <v>28</v>
      </c>
      <c r="D265" s="132">
        <f>D266</f>
        <v>183246.6</v>
      </c>
      <c r="E265" s="132">
        <f>E266</f>
        <v>58962.899999999994</v>
      </c>
    </row>
    <row r="266" spans="1:5" ht="28.5">
      <c r="A266" s="173"/>
      <c r="B266" s="173"/>
      <c r="C266" s="19" t="s">
        <v>44</v>
      </c>
      <c r="D266" s="133">
        <f>D268+D271+D274+D277</f>
        <v>183246.6</v>
      </c>
      <c r="E266" s="22">
        <f>E268+E271+E274+E277</f>
        <v>58962.899999999994</v>
      </c>
    </row>
    <row r="267" spans="1:5" ht="14.25">
      <c r="A267" s="173" t="s">
        <v>38</v>
      </c>
      <c r="B267" s="164" t="s">
        <v>63</v>
      </c>
      <c r="C267" s="134" t="s">
        <v>28</v>
      </c>
      <c r="D267" s="104">
        <v>1345</v>
      </c>
      <c r="E267" s="23">
        <f>E268</f>
        <v>851.1</v>
      </c>
    </row>
    <row r="268" spans="1:5" ht="57.75" customHeight="1">
      <c r="A268" s="173"/>
      <c r="B268" s="164"/>
      <c r="C268" s="37" t="s">
        <v>44</v>
      </c>
      <c r="D268" s="94">
        <v>1345</v>
      </c>
      <c r="E268" s="24">
        <v>851.1</v>
      </c>
    </row>
    <row r="269" spans="1:5" ht="76.5">
      <c r="A269" s="32" t="s">
        <v>74</v>
      </c>
      <c r="B269" s="13" t="s">
        <v>123</v>
      </c>
      <c r="C269" s="37" t="s">
        <v>44</v>
      </c>
      <c r="D269" s="94">
        <v>1345</v>
      </c>
      <c r="E269" s="24">
        <v>851.1</v>
      </c>
    </row>
    <row r="270" spans="1:5" ht="14.25">
      <c r="A270" s="173" t="s">
        <v>39</v>
      </c>
      <c r="B270" s="173" t="s">
        <v>45</v>
      </c>
      <c r="C270" s="134" t="s">
        <v>28</v>
      </c>
      <c r="D270" s="104">
        <v>3030</v>
      </c>
      <c r="E270" s="28">
        <v>0</v>
      </c>
    </row>
    <row r="271" spans="1:5" ht="48" customHeight="1">
      <c r="A271" s="173"/>
      <c r="B271" s="173"/>
      <c r="C271" s="37" t="s">
        <v>44</v>
      </c>
      <c r="D271" s="94">
        <v>3030</v>
      </c>
      <c r="E271" s="24">
        <v>0</v>
      </c>
    </row>
    <row r="272" spans="1:5" ht="130.5" customHeight="1">
      <c r="A272" s="32" t="s">
        <v>101</v>
      </c>
      <c r="B272" s="66" t="s">
        <v>211</v>
      </c>
      <c r="C272" s="37" t="s">
        <v>44</v>
      </c>
      <c r="D272" s="94">
        <v>3030</v>
      </c>
      <c r="E272" s="24">
        <v>0</v>
      </c>
    </row>
    <row r="273" spans="1:5" ht="15.75">
      <c r="A273" s="173" t="s">
        <v>40</v>
      </c>
      <c r="B273" s="164" t="s">
        <v>243</v>
      </c>
      <c r="C273" s="135" t="s">
        <v>28</v>
      </c>
      <c r="D273" s="104">
        <v>21135.4</v>
      </c>
      <c r="E273" s="25">
        <v>4039.6</v>
      </c>
    </row>
    <row r="274" spans="1:5" ht="86.25" customHeight="1">
      <c r="A274" s="173"/>
      <c r="B274" s="164"/>
      <c r="C274" s="37" t="s">
        <v>44</v>
      </c>
      <c r="D274" s="108">
        <f>D275</f>
        <v>21135.4</v>
      </c>
      <c r="E274" s="24">
        <v>4039.6</v>
      </c>
    </row>
    <row r="275" spans="1:5" ht="89.25">
      <c r="A275" s="32" t="s">
        <v>120</v>
      </c>
      <c r="B275" s="27" t="s">
        <v>118</v>
      </c>
      <c r="C275" s="37" t="s">
        <v>44</v>
      </c>
      <c r="D275" s="108">
        <v>21135.4</v>
      </c>
      <c r="E275" s="24">
        <v>4039.6</v>
      </c>
    </row>
    <row r="276" spans="1:5" ht="15.75">
      <c r="A276" s="173" t="s">
        <v>55</v>
      </c>
      <c r="B276" s="173" t="s">
        <v>46</v>
      </c>
      <c r="C276" s="135" t="s">
        <v>28</v>
      </c>
      <c r="D276" s="136">
        <v>157736.2</v>
      </c>
      <c r="E276" s="26">
        <v>54072.2</v>
      </c>
    </row>
    <row r="277" spans="1:5" ht="60" customHeight="1">
      <c r="A277" s="173"/>
      <c r="B277" s="173"/>
      <c r="C277" s="37" t="s">
        <v>44</v>
      </c>
      <c r="D277" s="137">
        <v>157736.2</v>
      </c>
      <c r="E277" s="45">
        <v>54072.2</v>
      </c>
    </row>
    <row r="278" spans="1:5" ht="117.75" customHeight="1">
      <c r="A278" s="32" t="s">
        <v>111</v>
      </c>
      <c r="B278" s="66" t="s">
        <v>244</v>
      </c>
      <c r="C278" s="37" t="s">
        <v>44</v>
      </c>
      <c r="D278" s="94">
        <v>2220.2</v>
      </c>
      <c r="E278" s="24">
        <v>311.5</v>
      </c>
    </row>
    <row r="279" spans="1:5" ht="81" customHeight="1">
      <c r="A279" s="32" t="s">
        <v>112</v>
      </c>
      <c r="B279" s="66" t="s">
        <v>106</v>
      </c>
      <c r="C279" s="37" t="s">
        <v>44</v>
      </c>
      <c r="D279" s="94">
        <v>2825</v>
      </c>
      <c r="E279" s="24">
        <v>274.3</v>
      </c>
    </row>
    <row r="280" spans="1:5" ht="25.5">
      <c r="A280" s="32" t="s">
        <v>113</v>
      </c>
      <c r="B280" s="66" t="s">
        <v>107</v>
      </c>
      <c r="C280" s="37" t="s">
        <v>44</v>
      </c>
      <c r="D280" s="94">
        <v>10000</v>
      </c>
      <c r="E280" s="24">
        <v>197.5</v>
      </c>
    </row>
    <row r="281" spans="1:5" ht="25.5">
      <c r="A281" s="32" t="s">
        <v>114</v>
      </c>
      <c r="B281" s="66" t="s">
        <v>108</v>
      </c>
      <c r="C281" s="37" t="s">
        <v>44</v>
      </c>
      <c r="D281" s="94">
        <v>610</v>
      </c>
      <c r="E281" s="24">
        <v>0</v>
      </c>
    </row>
    <row r="282" spans="1:5" ht="38.25">
      <c r="A282" s="32" t="s">
        <v>115</v>
      </c>
      <c r="B282" s="27" t="s">
        <v>109</v>
      </c>
      <c r="C282" s="37" t="s">
        <v>44</v>
      </c>
      <c r="D282" s="94">
        <v>76050</v>
      </c>
      <c r="E282" s="24">
        <v>3099</v>
      </c>
    </row>
    <row r="283" spans="1:5" ht="127.5">
      <c r="A283" s="32" t="s">
        <v>117</v>
      </c>
      <c r="B283" s="27" t="s">
        <v>212</v>
      </c>
      <c r="C283" s="37" t="s">
        <v>44</v>
      </c>
      <c r="D283" s="94">
        <v>1740</v>
      </c>
      <c r="E283" s="24">
        <v>160.1</v>
      </c>
    </row>
    <row r="284" spans="1:5" ht="29.25" customHeight="1">
      <c r="A284" s="32" t="s">
        <v>116</v>
      </c>
      <c r="B284" s="27" t="s">
        <v>110</v>
      </c>
      <c r="C284" s="37" t="s">
        <v>44</v>
      </c>
      <c r="D284" s="138">
        <v>80</v>
      </c>
      <c r="E284" s="24">
        <v>0</v>
      </c>
    </row>
    <row r="285" spans="1:5" ht="38.25">
      <c r="A285" s="32" t="s">
        <v>217</v>
      </c>
      <c r="B285" s="27" t="s">
        <v>219</v>
      </c>
      <c r="C285" s="37" t="s">
        <v>44</v>
      </c>
      <c r="D285" s="138">
        <v>44000</v>
      </c>
      <c r="E285" s="24">
        <v>30000</v>
      </c>
    </row>
    <row r="286" spans="1:5" ht="38.25">
      <c r="A286" s="32" t="s">
        <v>218</v>
      </c>
      <c r="B286" s="27" t="s">
        <v>220</v>
      </c>
      <c r="C286" s="37" t="s">
        <v>44</v>
      </c>
      <c r="D286" s="138">
        <v>20000</v>
      </c>
      <c r="E286" s="24">
        <v>20000</v>
      </c>
    </row>
    <row r="287" spans="1:5" ht="25.5">
      <c r="A287" s="32" t="s">
        <v>221</v>
      </c>
      <c r="B287" s="27" t="s">
        <v>222</v>
      </c>
      <c r="C287" s="37" t="s">
        <v>44</v>
      </c>
      <c r="D287" s="138">
        <v>211</v>
      </c>
      <c r="E287" s="24">
        <v>29.8</v>
      </c>
    </row>
    <row r="288" spans="1:5" ht="15.75">
      <c r="A288" s="174" t="s">
        <v>72</v>
      </c>
      <c r="B288" s="174"/>
      <c r="C288" s="174"/>
      <c r="D288" s="174"/>
      <c r="E288" s="64"/>
    </row>
    <row r="289" spans="1:5" ht="14.25">
      <c r="A289" s="172" t="s">
        <v>27</v>
      </c>
      <c r="B289" s="175"/>
      <c r="C289" s="20" t="s">
        <v>28</v>
      </c>
      <c r="D289" s="55">
        <v>24795.5</v>
      </c>
      <c r="E289" s="139">
        <v>4406.3</v>
      </c>
    </row>
    <row r="290" spans="1:5" ht="45.75" customHeight="1">
      <c r="A290" s="175"/>
      <c r="B290" s="175"/>
      <c r="C290" s="21" t="s">
        <v>44</v>
      </c>
      <c r="D290" s="56">
        <v>24795.5</v>
      </c>
      <c r="E290" s="140">
        <v>4406.3</v>
      </c>
    </row>
    <row r="291" spans="1:5" ht="14.25">
      <c r="A291" s="171" t="s">
        <v>21</v>
      </c>
      <c r="B291" s="172" t="s">
        <v>29</v>
      </c>
      <c r="C291" s="141" t="s">
        <v>28</v>
      </c>
      <c r="D291" s="57">
        <v>5575.5</v>
      </c>
      <c r="E291" s="142">
        <v>269.1</v>
      </c>
    </row>
    <row r="292" spans="1:5" ht="78" customHeight="1">
      <c r="A292" s="171"/>
      <c r="B292" s="172"/>
      <c r="C292" s="143" t="s">
        <v>44</v>
      </c>
      <c r="D292" s="58">
        <v>5107</v>
      </c>
      <c r="E292" s="144">
        <v>269.1</v>
      </c>
    </row>
    <row r="293" spans="1:6" ht="102">
      <c r="A293" s="145" t="s">
        <v>74</v>
      </c>
      <c r="B293" s="13" t="s">
        <v>103</v>
      </c>
      <c r="C293" s="143" t="s">
        <v>44</v>
      </c>
      <c r="D293" s="58">
        <v>3575.5</v>
      </c>
      <c r="E293" s="144">
        <v>269.1</v>
      </c>
      <c r="F293" t="s">
        <v>242</v>
      </c>
    </row>
    <row r="294" spans="1:5" ht="63.75">
      <c r="A294" s="145" t="s">
        <v>75</v>
      </c>
      <c r="B294" s="13" t="s">
        <v>104</v>
      </c>
      <c r="C294" s="143" t="s">
        <v>44</v>
      </c>
      <c r="D294" s="58">
        <v>2000</v>
      </c>
      <c r="E294" s="144">
        <v>0</v>
      </c>
    </row>
    <row r="295" spans="1:5" ht="14.25">
      <c r="A295" s="171" t="s">
        <v>23</v>
      </c>
      <c r="B295" s="172" t="s">
        <v>30</v>
      </c>
      <c r="C295" s="141" t="s">
        <v>28</v>
      </c>
      <c r="D295" s="146">
        <v>19220</v>
      </c>
      <c r="E295" s="142">
        <v>4137.2</v>
      </c>
    </row>
    <row r="296" spans="1:5" ht="126" customHeight="1">
      <c r="A296" s="171"/>
      <c r="B296" s="172"/>
      <c r="C296" s="144" t="s">
        <v>44</v>
      </c>
      <c r="D296" s="144">
        <v>19220</v>
      </c>
      <c r="E296" s="144">
        <v>4137.2</v>
      </c>
    </row>
    <row r="297" spans="1:5" ht="76.5">
      <c r="A297" s="147" t="s">
        <v>101</v>
      </c>
      <c r="B297" s="27" t="s">
        <v>105</v>
      </c>
      <c r="C297" s="144" t="s">
        <v>44</v>
      </c>
      <c r="D297" s="144">
        <v>19220</v>
      </c>
      <c r="E297" s="144">
        <v>4137.2</v>
      </c>
    </row>
  </sheetData>
  <sheetProtection/>
  <mergeCells count="148">
    <mergeCell ref="B161:B163"/>
    <mergeCell ref="A161:A163"/>
    <mergeCell ref="A4:A5"/>
    <mergeCell ref="C4:C5"/>
    <mergeCell ref="C136:C137"/>
    <mergeCell ref="C130:C131"/>
    <mergeCell ref="A6:B10"/>
    <mergeCell ref="A48:A49"/>
    <mergeCell ref="A50:A51"/>
    <mergeCell ref="A60:A61"/>
    <mergeCell ref="A62:A63"/>
    <mergeCell ref="A56:A57"/>
    <mergeCell ref="D4:D5"/>
    <mergeCell ref="D136:D137"/>
    <mergeCell ref="D96:D97"/>
    <mergeCell ref="A33:A36"/>
    <mergeCell ref="A58:A59"/>
    <mergeCell ref="B73:B76"/>
    <mergeCell ref="B48:B49"/>
    <mergeCell ref="B64:B67"/>
    <mergeCell ref="B166:B167"/>
    <mergeCell ref="C96:C97"/>
    <mergeCell ref="B4:B5"/>
    <mergeCell ref="B94:B99"/>
    <mergeCell ref="B83:B84"/>
    <mergeCell ref="B104:B107"/>
    <mergeCell ref="B58:B59"/>
    <mergeCell ref="B33:B36"/>
    <mergeCell ref="B79:B82"/>
    <mergeCell ref="B50:B51"/>
    <mergeCell ref="A214:A217"/>
    <mergeCell ref="A186:A188"/>
    <mergeCell ref="A155:A159"/>
    <mergeCell ref="A145:A146"/>
    <mergeCell ref="A203:A206"/>
    <mergeCell ref="A189:A191"/>
    <mergeCell ref="A177:D177"/>
    <mergeCell ref="A178:B181"/>
    <mergeCell ref="A182:A185"/>
    <mergeCell ref="B182:B185"/>
    <mergeCell ref="B203:B206"/>
    <mergeCell ref="A170:A171"/>
    <mergeCell ref="A22:A25"/>
    <mergeCell ref="B22:B25"/>
    <mergeCell ref="A26:A28"/>
    <mergeCell ref="B26:B28"/>
    <mergeCell ref="A73:A76"/>
    <mergeCell ref="A64:A67"/>
    <mergeCell ref="A79:A82"/>
    <mergeCell ref="B43:B45"/>
    <mergeCell ref="A295:A296"/>
    <mergeCell ref="B295:B296"/>
    <mergeCell ref="A219:A222"/>
    <mergeCell ref="B219:B222"/>
    <mergeCell ref="A241:D241"/>
    <mergeCell ref="A248:A249"/>
    <mergeCell ref="B248:B249"/>
    <mergeCell ref="A237:A240"/>
    <mergeCell ref="B237:B240"/>
    <mergeCell ref="B261:B262"/>
    <mergeCell ref="B214:B217"/>
    <mergeCell ref="A252:A253"/>
    <mergeCell ref="B252:B253"/>
    <mergeCell ref="A261:A262"/>
    <mergeCell ref="A242:B243"/>
    <mergeCell ref="A244:A245"/>
    <mergeCell ref="B228:B231"/>
    <mergeCell ref="A233:A236"/>
    <mergeCell ref="B233:B236"/>
    <mergeCell ref="B244:B245"/>
    <mergeCell ref="B62:B63"/>
    <mergeCell ref="D130:D131"/>
    <mergeCell ref="C98:C99"/>
    <mergeCell ref="A126:D126"/>
    <mergeCell ref="A127:B129"/>
    <mergeCell ref="D127:D128"/>
    <mergeCell ref="C127:C128"/>
    <mergeCell ref="A104:A107"/>
    <mergeCell ref="D98:D99"/>
    <mergeCell ref="A90:B93"/>
    <mergeCell ref="A136:A138"/>
    <mergeCell ref="B136:B138"/>
    <mergeCell ref="A173:B176"/>
    <mergeCell ref="A149:D149"/>
    <mergeCell ref="B145:B146"/>
    <mergeCell ref="C166:C167"/>
    <mergeCell ref="A166:A167"/>
    <mergeCell ref="D166:D167"/>
    <mergeCell ref="B170:B171"/>
    <mergeCell ref="A172:D172"/>
    <mergeCell ref="A94:A99"/>
    <mergeCell ref="A83:A84"/>
    <mergeCell ref="A228:A231"/>
    <mergeCell ref="B155:B159"/>
    <mergeCell ref="B130:B132"/>
    <mergeCell ref="A117:A119"/>
    <mergeCell ref="B117:B119"/>
    <mergeCell ref="A198:A201"/>
    <mergeCell ref="B198:B201"/>
    <mergeCell ref="B189:B191"/>
    <mergeCell ref="B37:B39"/>
    <mergeCell ref="A46:A47"/>
    <mergeCell ref="B46:B47"/>
    <mergeCell ref="B186:B188"/>
    <mergeCell ref="A85:A88"/>
    <mergeCell ref="A40:A42"/>
    <mergeCell ref="A68:A72"/>
    <mergeCell ref="A150:B154"/>
    <mergeCell ref="B85:B88"/>
    <mergeCell ref="A89:C89"/>
    <mergeCell ref="A29:A32"/>
    <mergeCell ref="B68:B72"/>
    <mergeCell ref="B40:B42"/>
    <mergeCell ref="A43:A45"/>
    <mergeCell ref="B56:B57"/>
    <mergeCell ref="A52:A55"/>
    <mergeCell ref="B60:B61"/>
    <mergeCell ref="B52:B55"/>
    <mergeCell ref="B29:B32"/>
    <mergeCell ref="A37:A39"/>
    <mergeCell ref="A264:D264"/>
    <mergeCell ref="A265:B266"/>
    <mergeCell ref="A267:A268"/>
    <mergeCell ref="B267:B268"/>
    <mergeCell ref="A270:A271"/>
    <mergeCell ref="B270:B271"/>
    <mergeCell ref="A273:A274"/>
    <mergeCell ref="B273:B274"/>
    <mergeCell ref="A291:A292"/>
    <mergeCell ref="B291:B292"/>
    <mergeCell ref="A276:A277"/>
    <mergeCell ref="B276:B277"/>
    <mergeCell ref="A288:D288"/>
    <mergeCell ref="A289:B290"/>
    <mergeCell ref="E136:E137"/>
    <mergeCell ref="E166:E167"/>
    <mergeCell ref="A2:E2"/>
    <mergeCell ref="E127:E128"/>
    <mergeCell ref="A77:A78"/>
    <mergeCell ref="B77:B78"/>
    <mergeCell ref="A12:B16"/>
    <mergeCell ref="A11:D11"/>
    <mergeCell ref="A17:A21"/>
    <mergeCell ref="B17:B21"/>
    <mergeCell ref="E96:E97"/>
    <mergeCell ref="E98:E99"/>
    <mergeCell ref="E130:E131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Tsaregorodtseva</dc:creator>
  <cp:keywords/>
  <dc:description/>
  <cp:lastModifiedBy>Yakimovich</cp:lastModifiedBy>
  <dcterms:created xsi:type="dcterms:W3CDTF">2015-04-08T05:37:04Z</dcterms:created>
  <dcterms:modified xsi:type="dcterms:W3CDTF">2015-05-08T12:29:47Z</dcterms:modified>
  <cp:category/>
  <cp:version/>
  <cp:contentType/>
  <cp:contentStatus/>
</cp:coreProperties>
</file>